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440" windowHeight="100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Лист1!$G$17:$G$94</definedName>
  </definedNames>
  <calcPr calcId="145621"/>
</workbook>
</file>

<file path=xl/calcChain.xml><?xml version="1.0" encoding="utf-8"?>
<calcChain xmlns="http://schemas.openxmlformats.org/spreadsheetml/2006/main">
  <c r="G128" i="1" l="1"/>
  <c r="G85" i="1" l="1"/>
  <c r="G84" i="1"/>
  <c r="G115" i="1"/>
  <c r="G114" i="1"/>
  <c r="G113" i="1"/>
  <c r="G112" i="1"/>
  <c r="G111" i="1"/>
  <c r="G110" i="1"/>
  <c r="G125" i="1"/>
  <c r="G124" i="1"/>
  <c r="G123" i="1"/>
  <c r="G122" i="1"/>
  <c r="G121" i="1"/>
  <c r="G120" i="1"/>
  <c r="G119" i="1"/>
  <c r="G118" i="1"/>
  <c r="G117" i="1"/>
  <c r="G116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127" i="1" l="1"/>
  <c r="G126" i="1"/>
  <c r="G129" i="1" l="1"/>
  <c r="G130" i="1" s="1"/>
  <c r="G131" i="1"/>
  <c r="G88" i="1"/>
  <c r="G87" i="1"/>
  <c r="G86" i="1"/>
  <c r="G83" i="1"/>
  <c r="G82" i="1"/>
  <c r="G81" i="1"/>
  <c r="G132" i="1" l="1"/>
  <c r="G89" i="1"/>
  <c r="G23" i="1" l="1"/>
  <c r="G22" i="1"/>
  <c r="G56" i="1" l="1"/>
  <c r="G32" i="1" l="1"/>
  <c r="G31" i="1"/>
  <c r="G43" i="1" l="1"/>
  <c r="G35" i="1" l="1"/>
  <c r="G34" i="1"/>
  <c r="G55" i="1" l="1"/>
  <c r="G58" i="1" l="1"/>
  <c r="G27" i="1"/>
  <c r="G39" i="1"/>
  <c r="G37" i="1"/>
  <c r="G38" i="1"/>
  <c r="G36" i="1"/>
  <c r="G47" i="1"/>
  <c r="G30" i="1"/>
  <c r="G29" i="1"/>
  <c r="G28" i="1"/>
  <c r="G20" i="1"/>
  <c r="G21" i="1"/>
  <c r="G24" i="1"/>
  <c r="G25" i="1"/>
  <c r="G41" i="1"/>
  <c r="G42" i="1"/>
  <c r="G44" i="1"/>
  <c r="G45" i="1"/>
  <c r="G46" i="1"/>
  <c r="G48" i="1"/>
  <c r="G49" i="1"/>
  <c r="G50" i="1"/>
  <c r="G51" i="1"/>
  <c r="G52" i="1"/>
  <c r="G54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6" i="1"/>
  <c r="G77" i="1"/>
  <c r="G78" i="1"/>
  <c r="G79" i="1"/>
  <c r="G90" i="1" l="1"/>
  <c r="G92" i="1" l="1"/>
  <c r="G91" i="1"/>
  <c r="G93" i="1" l="1"/>
  <c r="G133" i="1" s="1"/>
</calcChain>
</file>

<file path=xl/sharedStrings.xml><?xml version="1.0" encoding="utf-8"?>
<sst xmlns="http://schemas.openxmlformats.org/spreadsheetml/2006/main" count="328" uniqueCount="119">
  <si>
    <t>цена, шт</t>
  </si>
  <si>
    <t>хром</t>
  </si>
  <si>
    <t>Стеклодержатель  профильный</t>
  </si>
  <si>
    <t>Крепление и метизы</t>
  </si>
  <si>
    <t>цвет</t>
  </si>
  <si>
    <t>кол-во/ размер</t>
  </si>
  <si>
    <t>ед, изм</t>
  </si>
  <si>
    <t>Сумма, руб.</t>
  </si>
  <si>
    <t>Материал</t>
  </si>
  <si>
    <t>шт.</t>
  </si>
  <si>
    <t>м.кв.</t>
  </si>
  <si>
    <t>комплект</t>
  </si>
  <si>
    <t>Материалы</t>
  </si>
  <si>
    <t>Услуги монтажа 25%</t>
  </si>
  <si>
    <t>м/п</t>
  </si>
  <si>
    <t>латунь+лак</t>
  </si>
  <si>
    <t>Декоративные заполнения из лееров</t>
  </si>
  <si>
    <t>Поручни и элементы крепления поручней</t>
  </si>
  <si>
    <t>Стекло и элементы крепления стекла</t>
  </si>
  <si>
    <t>сталь + хром (для помещения)</t>
  </si>
  <si>
    <t>латунь+хром(для улицы)</t>
  </si>
  <si>
    <t>Лист декоративный</t>
  </si>
  <si>
    <t>нерж. сталь полированная</t>
  </si>
  <si>
    <t>Балясины для установки на горизонтальную поверхность</t>
  </si>
  <si>
    <t>Балясины с боковым креплением для установки на торец ступени</t>
  </si>
  <si>
    <t>Балясины комбинированные для установки на горизонтальную поверхность</t>
  </si>
  <si>
    <t>сталь с полимерным покрытием</t>
  </si>
  <si>
    <t>Бук+сталь с полимерным покрытием</t>
  </si>
  <si>
    <t>Бук+сталь нержавеющая</t>
  </si>
  <si>
    <t>Кронштейн поручня стеновой для установки пристенного поручня</t>
  </si>
  <si>
    <t>Заглушки для поручня и леера</t>
  </si>
  <si>
    <t>Наименование детали</t>
  </si>
  <si>
    <t>секция</t>
  </si>
  <si>
    <t>Элементы больцевых лестниц</t>
  </si>
  <si>
    <t>Изделия из древесины</t>
  </si>
  <si>
    <t>Бук</t>
  </si>
  <si>
    <t>Ясень</t>
  </si>
  <si>
    <t>Доска баллюстрадная</t>
  </si>
  <si>
    <t>Уголок  деревянный</t>
  </si>
  <si>
    <t>Плинтус на ступень"Сапожок"</t>
  </si>
  <si>
    <t>Плинтус на ступень "Сапожок"</t>
  </si>
  <si>
    <t>Плинтус 1м.погон.(площадка)</t>
  </si>
  <si>
    <t>Плинтус 1м.погон. (площадка)</t>
  </si>
  <si>
    <t>Услуги монтажа 45%</t>
  </si>
  <si>
    <t>Кронштейн под ступень (для крепления ступени с стене)</t>
  </si>
  <si>
    <t>ВСЕГО ДЕРЕВО И МЕТАЛЛ</t>
  </si>
  <si>
    <t>Итого стоимость мелалла:</t>
  </si>
  <si>
    <t>Итого стоимость изделий из древесины</t>
  </si>
  <si>
    <r>
      <t xml:space="preserve">Балясина металлическая круглая </t>
    </r>
    <r>
      <rPr>
        <b/>
        <sz val="10"/>
        <rFont val="Arial"/>
        <family val="2"/>
        <charset val="204"/>
      </rPr>
      <t>Ø 30Х1,5</t>
    </r>
    <r>
      <rPr>
        <sz val="9"/>
        <rFont val="Arial"/>
        <family val="2"/>
        <charset val="204"/>
      </rPr>
      <t xml:space="preserve"> с </t>
    </r>
    <r>
      <rPr>
        <b/>
        <sz val="10"/>
        <rFont val="Arial"/>
        <family val="2"/>
        <charset val="204"/>
      </rPr>
      <t>ПЯТКОЙ ШАЙБОЙ</t>
    </r>
    <r>
      <rPr>
        <sz val="9"/>
        <rFont val="Arial"/>
        <family val="2"/>
        <charset val="204"/>
      </rPr>
      <t xml:space="preserve"> и шарниром (для установки на горизонтальную поверхность)</t>
    </r>
  </si>
  <si>
    <r>
      <t xml:space="preserve">Балясина металлическая круглая </t>
    </r>
    <r>
      <rPr>
        <b/>
        <sz val="10"/>
        <rFont val="Arial"/>
        <family val="2"/>
        <charset val="204"/>
      </rPr>
      <t>Ø 38Х1,5</t>
    </r>
    <r>
      <rPr>
        <sz val="9"/>
        <rFont val="Arial"/>
        <family val="2"/>
        <charset val="204"/>
      </rPr>
      <t xml:space="preserve"> с пяткой </t>
    </r>
    <r>
      <rPr>
        <b/>
        <sz val="10"/>
        <rFont val="Arial"/>
        <family val="2"/>
        <charset val="204"/>
      </rPr>
      <t>СКОЛЬЗЯЩЕЙ</t>
    </r>
    <r>
      <rPr>
        <sz val="9"/>
        <rFont val="Arial"/>
        <family val="2"/>
        <charset val="204"/>
      </rPr>
      <t xml:space="preserve"> и шарниром (для установки на горизонтальную поверхность)</t>
    </r>
  </si>
  <si>
    <r>
      <t xml:space="preserve">Балясина металлическая круглая </t>
    </r>
    <r>
      <rPr>
        <b/>
        <sz val="10"/>
        <rFont val="Arial"/>
        <family val="2"/>
        <charset val="204"/>
      </rPr>
      <t>Ø 51Х1,5</t>
    </r>
    <r>
      <rPr>
        <sz val="9"/>
        <rFont val="Arial"/>
        <family val="2"/>
        <charset val="204"/>
      </rPr>
      <t xml:space="preserve"> с пяткой </t>
    </r>
    <r>
      <rPr>
        <b/>
        <sz val="10"/>
        <rFont val="Arial"/>
        <family val="2"/>
        <charset val="204"/>
      </rPr>
      <t>СКОЛЬЗЯЩЕЙ</t>
    </r>
    <r>
      <rPr>
        <sz val="9"/>
        <rFont val="Arial"/>
        <family val="2"/>
        <charset val="204"/>
      </rPr>
      <t xml:space="preserve">  (для установки на горизонтальную поверхность)</t>
    </r>
  </si>
  <si>
    <r>
      <t xml:space="preserve">Балясина металлическая круглая </t>
    </r>
    <r>
      <rPr>
        <b/>
        <sz val="10"/>
        <rFont val="Arial"/>
        <family val="2"/>
        <charset val="204"/>
      </rPr>
      <t>Ø 30Х1,5</t>
    </r>
    <r>
      <rPr>
        <sz val="9"/>
        <rFont val="Arial"/>
        <family val="2"/>
        <charset val="204"/>
      </rPr>
      <t xml:space="preserve"> с боковым креплением и шарниром (для установки на торец ступени)</t>
    </r>
  </si>
  <si>
    <r>
      <t xml:space="preserve">Балясина металлическая круглая </t>
    </r>
    <r>
      <rPr>
        <b/>
        <sz val="10"/>
        <rFont val="Arial"/>
        <family val="2"/>
        <charset val="204"/>
      </rPr>
      <t>Ø 38Х1,5</t>
    </r>
    <r>
      <rPr>
        <sz val="9"/>
        <rFont val="Arial"/>
        <family val="2"/>
        <charset val="204"/>
      </rPr>
      <t xml:space="preserve"> с боковым креплением и шарниром (для установки на торец ступени)</t>
    </r>
  </si>
  <si>
    <r>
      <t xml:space="preserve">Балясина металлическая круглая </t>
    </r>
    <r>
      <rPr>
        <b/>
        <sz val="10"/>
        <rFont val="Arial"/>
        <family val="2"/>
        <charset val="204"/>
      </rPr>
      <t>Ø 51Х1,5</t>
    </r>
    <r>
      <rPr>
        <sz val="9"/>
        <rFont val="Arial"/>
        <family val="2"/>
        <charset val="204"/>
      </rPr>
      <t xml:space="preserve"> с боковым креплением  (для установки на торец ступени)</t>
    </r>
  </si>
  <si>
    <r>
      <t xml:space="preserve">Балясина комбинированная </t>
    </r>
    <r>
      <rPr>
        <b/>
        <sz val="10"/>
        <rFont val="Arial"/>
        <family val="2"/>
        <charset val="204"/>
      </rPr>
      <t>Ø 38Х1,5</t>
    </r>
    <r>
      <rPr>
        <sz val="9"/>
        <rFont val="Arial"/>
        <family val="2"/>
        <charset val="204"/>
      </rPr>
      <t xml:space="preserve"> с </t>
    </r>
    <r>
      <rPr>
        <b/>
        <sz val="10"/>
        <rFont val="Arial"/>
        <family val="2"/>
        <charset val="204"/>
      </rPr>
      <t>ПЯТКОЙ ШАЙБОЙ</t>
    </r>
    <r>
      <rPr>
        <sz val="9"/>
        <rFont val="Arial"/>
        <family val="2"/>
        <charset val="204"/>
      </rPr>
      <t xml:space="preserve"> и шарниром (для установки на горизонтальную поверхность)</t>
    </r>
  </si>
  <si>
    <r>
      <t xml:space="preserve">Балясина прямая круглая </t>
    </r>
    <r>
      <rPr>
        <b/>
        <sz val="10"/>
        <rFont val="Arial"/>
        <family val="2"/>
        <charset val="204"/>
      </rPr>
      <t>Ø 30</t>
    </r>
    <r>
      <rPr>
        <sz val="9"/>
        <rFont val="Arial"/>
        <family val="2"/>
        <charset val="204"/>
      </rPr>
      <t xml:space="preserve"> с </t>
    </r>
    <r>
      <rPr>
        <b/>
        <sz val="10"/>
        <rFont val="Arial"/>
        <family val="2"/>
        <charset val="204"/>
      </rPr>
      <t>ПЯТКОЙ ШАЙБОЙ</t>
    </r>
    <r>
      <rPr>
        <sz val="9"/>
        <rFont val="Arial"/>
        <family val="2"/>
        <charset val="204"/>
      </rPr>
      <t xml:space="preserve"> и шарниром (для установки на горизонтальную поверхность)</t>
    </r>
  </si>
  <si>
    <r>
      <t xml:space="preserve">Балясина "Бутылочка" круглая </t>
    </r>
    <r>
      <rPr>
        <b/>
        <sz val="10"/>
        <rFont val="Arial"/>
        <family val="2"/>
        <charset val="204"/>
      </rPr>
      <t>Ø 25</t>
    </r>
    <r>
      <rPr>
        <sz val="9"/>
        <rFont val="Arial"/>
        <family val="2"/>
        <charset val="204"/>
      </rPr>
      <t xml:space="preserve"> с </t>
    </r>
    <r>
      <rPr>
        <b/>
        <sz val="10"/>
        <rFont val="Arial"/>
        <family val="2"/>
        <charset val="204"/>
      </rPr>
      <t>ПЯТКОЙ ШАЙБОЙ</t>
    </r>
    <r>
      <rPr>
        <sz val="9"/>
        <rFont val="Arial"/>
        <family val="2"/>
        <charset val="204"/>
      </rPr>
      <t xml:space="preserve"> и шарниром (для установки на горизонтальную поверхность)</t>
    </r>
  </si>
  <si>
    <r>
      <t xml:space="preserve">Опора леера трубчатая </t>
    </r>
    <r>
      <rPr>
        <b/>
        <sz val="10"/>
        <rFont val="Arial"/>
        <family val="2"/>
        <charset val="204"/>
      </rPr>
      <t>Ø 16</t>
    </r>
  </si>
  <si>
    <r>
      <t xml:space="preserve">Опора леера"шарик" </t>
    </r>
    <r>
      <rPr>
        <b/>
        <sz val="10"/>
        <rFont val="Arial"/>
        <family val="2"/>
        <charset val="204"/>
      </rPr>
      <t>Ø 16</t>
    </r>
  </si>
  <si>
    <r>
      <t xml:space="preserve">Опора леера "шарик" </t>
    </r>
    <r>
      <rPr>
        <b/>
        <sz val="10"/>
        <rFont val="Arial"/>
        <family val="2"/>
        <charset val="204"/>
      </rPr>
      <t>Ø 16</t>
    </r>
  </si>
  <si>
    <r>
      <t xml:space="preserve">Опора леера"шарик" </t>
    </r>
    <r>
      <rPr>
        <b/>
        <sz val="10"/>
        <rFont val="Arial"/>
        <family val="2"/>
        <charset val="204"/>
      </rPr>
      <t>Ø 12,16</t>
    </r>
  </si>
  <si>
    <r>
      <t xml:space="preserve">Опора леера цилиндр </t>
    </r>
    <r>
      <rPr>
        <b/>
        <sz val="10"/>
        <rFont val="Symbol"/>
        <family val="1"/>
        <charset val="2"/>
      </rPr>
      <t xml:space="preserve">Æ 12, </t>
    </r>
    <r>
      <rPr>
        <b/>
        <sz val="10"/>
        <rFont val="Arial"/>
        <family val="2"/>
        <charset val="204"/>
      </rPr>
      <t>16</t>
    </r>
  </si>
  <si>
    <r>
      <t xml:space="preserve">Шарнир леера </t>
    </r>
    <r>
      <rPr>
        <b/>
        <sz val="10"/>
        <rFont val="Arial"/>
        <family val="2"/>
        <charset val="204"/>
      </rPr>
      <t>Ø 16</t>
    </r>
  </si>
  <si>
    <r>
      <t xml:space="preserve">Опора леера гайка колпачковая </t>
    </r>
    <r>
      <rPr>
        <b/>
        <sz val="10"/>
        <rFont val="Arial"/>
        <family val="2"/>
        <charset val="204"/>
      </rPr>
      <t>М5</t>
    </r>
    <r>
      <rPr>
        <b/>
        <u/>
        <sz val="10"/>
        <rFont val="Arial"/>
        <family val="2"/>
        <charset val="204"/>
      </rPr>
      <t xml:space="preserve"> (эконом вариант)</t>
    </r>
  </si>
  <si>
    <r>
      <t xml:space="preserve">Леер прямой </t>
    </r>
    <r>
      <rPr>
        <b/>
        <sz val="10"/>
        <rFont val="Arial"/>
        <family val="2"/>
        <charset val="204"/>
      </rPr>
      <t>Ø 16</t>
    </r>
    <r>
      <rPr>
        <sz val="9"/>
        <rFont val="Arial"/>
        <family val="2"/>
        <charset val="204"/>
      </rPr>
      <t xml:space="preserve"> </t>
    </r>
  </si>
  <si>
    <r>
      <t xml:space="preserve">Леер гнутый </t>
    </r>
    <r>
      <rPr>
        <b/>
        <sz val="10"/>
        <rFont val="Arial"/>
        <family val="2"/>
        <charset val="204"/>
      </rPr>
      <t>Ø 16</t>
    </r>
  </si>
  <si>
    <r>
      <t xml:space="preserve">Заполнение </t>
    </r>
    <r>
      <rPr>
        <b/>
        <sz val="10"/>
        <rFont val="Arial"/>
        <family val="2"/>
        <charset val="204"/>
      </rPr>
      <t>"Лоза" Ø 12</t>
    </r>
    <r>
      <rPr>
        <sz val="9"/>
        <rFont val="Arial"/>
        <family val="2"/>
        <charset val="204"/>
      </rPr>
      <t xml:space="preserve"> без опор леера на декоративных гайках.    </t>
    </r>
    <r>
      <rPr>
        <b/>
        <i/>
        <u/>
        <sz val="11"/>
        <rFont val="Arial"/>
        <family val="2"/>
        <charset val="204"/>
      </rPr>
      <t xml:space="preserve"> Цена за 1 м/п фрагмента.</t>
    </r>
  </si>
  <si>
    <r>
      <t xml:space="preserve">Заполнение </t>
    </r>
    <r>
      <rPr>
        <b/>
        <sz val="10"/>
        <rFont val="Arial"/>
        <family val="2"/>
        <charset val="204"/>
      </rPr>
      <t>"Волна"</t>
    </r>
    <r>
      <rPr>
        <sz val="9"/>
        <rFont val="Arial"/>
        <family val="2"/>
        <charset val="204"/>
      </rPr>
      <t xml:space="preserve"> без опор леера </t>
    </r>
    <r>
      <rPr>
        <b/>
        <sz val="10"/>
        <rFont val="Arial"/>
        <family val="2"/>
        <charset val="204"/>
      </rPr>
      <t>Ø12</t>
    </r>
    <r>
      <rPr>
        <sz val="9"/>
        <rFont val="Arial"/>
        <family val="2"/>
        <charset val="204"/>
      </rPr>
      <t>. Опоры леера заказываются отдельно.</t>
    </r>
    <r>
      <rPr>
        <b/>
        <i/>
        <u/>
        <sz val="12"/>
        <rFont val="Arial"/>
        <family val="2"/>
        <charset val="204"/>
      </rPr>
      <t xml:space="preserve"> Цена за 1 нить "Волны" по м/п.</t>
    </r>
  </si>
  <si>
    <r>
      <t xml:space="preserve">Поручень прямой </t>
    </r>
    <r>
      <rPr>
        <b/>
        <sz val="10"/>
        <rFont val="Arial"/>
        <family val="2"/>
        <charset val="204"/>
      </rPr>
      <t>Ø 51</t>
    </r>
    <r>
      <rPr>
        <sz val="9"/>
        <rFont val="Arial"/>
        <family val="2"/>
        <charset val="204"/>
      </rPr>
      <t xml:space="preserve"> </t>
    </r>
  </si>
  <si>
    <r>
      <t xml:space="preserve">Поручень гнутый </t>
    </r>
    <r>
      <rPr>
        <b/>
        <sz val="10"/>
        <rFont val="Arial"/>
        <family val="2"/>
        <charset val="204"/>
      </rPr>
      <t>Ø 51</t>
    </r>
    <r>
      <rPr>
        <sz val="9"/>
        <rFont val="Arial"/>
        <family val="2"/>
        <charset val="204"/>
      </rPr>
      <t xml:space="preserve"> </t>
    </r>
  </si>
  <si>
    <r>
      <t xml:space="preserve">Шар поворотный </t>
    </r>
    <r>
      <rPr>
        <b/>
        <sz val="10"/>
        <rFont val="Arial"/>
        <family val="2"/>
        <charset val="204"/>
      </rPr>
      <t>Ø 60</t>
    </r>
    <r>
      <rPr>
        <sz val="9"/>
        <rFont val="Arial"/>
        <family val="2"/>
        <charset val="204"/>
      </rPr>
      <t xml:space="preserve"> (для поворота поручня)  </t>
    </r>
  </si>
  <si>
    <r>
      <t xml:space="preserve">Сварной угол </t>
    </r>
    <r>
      <rPr>
        <b/>
        <sz val="10"/>
        <rFont val="Arial"/>
        <family val="2"/>
        <charset val="204"/>
      </rPr>
      <t>Ø 51</t>
    </r>
  </si>
  <si>
    <r>
      <t xml:space="preserve">Отвод </t>
    </r>
    <r>
      <rPr>
        <b/>
        <sz val="10"/>
        <rFont val="Arial"/>
        <family val="2"/>
        <charset val="204"/>
      </rPr>
      <t>Ø 51</t>
    </r>
    <r>
      <rPr>
        <sz val="9"/>
        <rFont val="Arial"/>
        <family val="2"/>
        <charset val="204"/>
      </rPr>
      <t xml:space="preserve"> декоративным кольцом</t>
    </r>
  </si>
  <si>
    <r>
      <t xml:space="preserve">Колпачок </t>
    </r>
    <r>
      <rPr>
        <b/>
        <sz val="10"/>
        <rFont val="Arial"/>
        <family val="2"/>
        <charset val="204"/>
      </rPr>
      <t>Ø 12,16</t>
    </r>
  </si>
  <si>
    <r>
      <t xml:space="preserve">Колпачок </t>
    </r>
    <r>
      <rPr>
        <b/>
        <sz val="10"/>
        <rFont val="Arial"/>
        <family val="2"/>
        <charset val="204"/>
      </rPr>
      <t>Ø 51</t>
    </r>
    <r>
      <rPr>
        <sz val="9"/>
        <rFont val="Arial"/>
        <family val="2"/>
        <charset val="204"/>
      </rPr>
      <t xml:space="preserve"> </t>
    </r>
  </si>
  <si>
    <r>
      <t xml:space="preserve">Больц </t>
    </r>
    <r>
      <rPr>
        <b/>
        <sz val="10"/>
        <rFont val="Arial"/>
        <family val="2"/>
        <charset val="204"/>
      </rPr>
      <t>Ø 30</t>
    </r>
    <r>
      <rPr>
        <sz val="9"/>
        <rFont val="Arial"/>
        <family val="2"/>
        <charset val="204"/>
      </rPr>
      <t xml:space="preserve"> с пятками</t>
    </r>
  </si>
  <si>
    <r>
      <t xml:space="preserve">Больц </t>
    </r>
    <r>
      <rPr>
        <b/>
        <sz val="10"/>
        <rFont val="Arial"/>
        <family val="2"/>
        <charset val="204"/>
      </rPr>
      <t>Ø 51</t>
    </r>
    <r>
      <rPr>
        <sz val="9"/>
        <rFont val="Arial"/>
        <family val="2"/>
        <charset val="204"/>
      </rPr>
      <t xml:space="preserve"> с пятками</t>
    </r>
  </si>
  <si>
    <r>
      <t>Косоур  (</t>
    </r>
    <r>
      <rPr>
        <b/>
        <u/>
        <sz val="9"/>
        <rFont val="Arial"/>
        <family val="2"/>
        <charset val="204"/>
      </rPr>
      <t>1 секция под одну сторону одной ступени</t>
    </r>
    <r>
      <rPr>
        <sz val="9"/>
        <rFont val="Arial"/>
        <family val="2"/>
        <charset val="204"/>
      </rPr>
      <t xml:space="preserve">) </t>
    </r>
    <r>
      <rPr>
        <b/>
        <sz val="10"/>
        <rFont val="Arial"/>
        <family val="2"/>
        <charset val="204"/>
      </rPr>
      <t>80x40х3,0</t>
    </r>
  </si>
  <si>
    <r>
      <t>Косоур (</t>
    </r>
    <r>
      <rPr>
        <b/>
        <u/>
        <sz val="9"/>
        <rFont val="Arial"/>
        <family val="2"/>
        <charset val="204"/>
      </rPr>
      <t>1 секция под одну сторону одной ступени</t>
    </r>
    <r>
      <rPr>
        <sz val="9"/>
        <rFont val="Arial"/>
        <family val="2"/>
        <charset val="204"/>
      </rPr>
      <t xml:space="preserve">) </t>
    </r>
    <r>
      <rPr>
        <b/>
        <sz val="10"/>
        <rFont val="Arial"/>
        <family val="2"/>
        <charset val="204"/>
      </rPr>
      <t>100х50х3,5</t>
    </r>
  </si>
  <si>
    <r>
      <t xml:space="preserve">Поручень прямой </t>
    </r>
    <r>
      <rPr>
        <b/>
        <sz val="10"/>
        <rFont val="Arial"/>
        <family val="2"/>
        <charset val="204"/>
      </rPr>
      <t>Ø 50</t>
    </r>
    <r>
      <rPr>
        <sz val="9"/>
        <rFont val="Arial"/>
        <family val="2"/>
        <charset val="204"/>
      </rPr>
      <t xml:space="preserve">  (дерево)</t>
    </r>
  </si>
  <si>
    <r>
      <t xml:space="preserve">Поручень прямой </t>
    </r>
    <r>
      <rPr>
        <b/>
        <sz val="10"/>
        <rFont val="Arial"/>
        <family val="2"/>
        <charset val="204"/>
      </rPr>
      <t>80х40 овал</t>
    </r>
    <r>
      <rPr>
        <sz val="9"/>
        <rFont val="Arial"/>
        <family val="2"/>
        <charset val="204"/>
      </rPr>
      <t xml:space="preserve"> (дерево)</t>
    </r>
  </si>
  <si>
    <r>
      <t xml:space="preserve">Поручень прямой </t>
    </r>
    <r>
      <rPr>
        <b/>
        <sz val="10"/>
        <rFont val="Arial"/>
        <family val="2"/>
        <charset val="204"/>
      </rPr>
      <t>70х60</t>
    </r>
    <r>
      <rPr>
        <sz val="9"/>
        <rFont val="Arial"/>
        <family val="2"/>
        <charset val="204"/>
      </rPr>
      <t xml:space="preserve">  (дерево)</t>
    </r>
  </si>
  <si>
    <r>
      <t xml:space="preserve">Начальный столб деревянный </t>
    </r>
    <r>
      <rPr>
        <b/>
        <sz val="10"/>
        <rFont val="Arial"/>
        <family val="2"/>
        <charset val="204"/>
      </rPr>
      <t>80x80</t>
    </r>
  </si>
  <si>
    <r>
      <t xml:space="preserve">Начальный столб деревянный </t>
    </r>
    <r>
      <rPr>
        <b/>
        <sz val="10"/>
        <rFont val="Arial"/>
        <family val="2"/>
        <charset val="204"/>
      </rPr>
      <t>Ø 80</t>
    </r>
  </si>
  <si>
    <r>
      <t xml:space="preserve">Балясина деревянная </t>
    </r>
    <r>
      <rPr>
        <b/>
        <sz val="10"/>
        <rFont val="Arial"/>
        <family val="2"/>
        <charset val="204"/>
      </rPr>
      <t>50x50</t>
    </r>
    <r>
      <rPr>
        <sz val="9"/>
        <rFont val="Arial"/>
        <family val="2"/>
        <charset val="204"/>
      </rPr>
      <t xml:space="preserve"> </t>
    </r>
  </si>
  <si>
    <r>
      <t xml:space="preserve">Ступень прямая с односторонней обработкой  </t>
    </r>
    <r>
      <rPr>
        <b/>
        <sz val="10"/>
        <rFont val="Arial"/>
        <family val="2"/>
        <charset val="204"/>
      </rPr>
      <t>40мм</t>
    </r>
    <r>
      <rPr>
        <sz val="9"/>
        <rFont val="Arial"/>
        <family val="2"/>
        <charset val="204"/>
      </rPr>
      <t xml:space="preserve"> </t>
    </r>
  </si>
  <si>
    <r>
      <t xml:space="preserve">Ступень прямая с двухсторонней обработкой  </t>
    </r>
    <r>
      <rPr>
        <b/>
        <sz val="10"/>
        <rFont val="Arial"/>
        <family val="2"/>
        <charset val="204"/>
      </rPr>
      <t>40мм</t>
    </r>
    <r>
      <rPr>
        <sz val="9"/>
        <rFont val="Arial"/>
        <family val="2"/>
        <charset val="204"/>
      </rPr>
      <t xml:space="preserve"> </t>
    </r>
  </si>
  <si>
    <r>
      <t xml:space="preserve">Ступень забежная с односторонней обработкой  </t>
    </r>
    <r>
      <rPr>
        <b/>
        <sz val="10"/>
        <rFont val="Arial"/>
        <family val="2"/>
        <charset val="204"/>
      </rPr>
      <t>40мм</t>
    </r>
    <r>
      <rPr>
        <sz val="9"/>
        <rFont val="Arial"/>
        <family val="2"/>
        <charset val="204"/>
      </rPr>
      <t xml:space="preserve"> </t>
    </r>
  </si>
  <si>
    <r>
      <t xml:space="preserve">Ступень забежная с двусторонней обработкой  </t>
    </r>
    <r>
      <rPr>
        <b/>
        <sz val="10"/>
        <rFont val="Arial"/>
        <family val="2"/>
        <charset val="204"/>
      </rPr>
      <t>40мм</t>
    </r>
    <r>
      <rPr>
        <sz val="9"/>
        <rFont val="Arial"/>
        <family val="2"/>
        <charset val="204"/>
      </rPr>
      <t xml:space="preserve"> </t>
    </r>
  </si>
  <si>
    <r>
      <t xml:space="preserve">Подступенник </t>
    </r>
    <r>
      <rPr>
        <b/>
        <sz val="10"/>
        <rFont val="Arial"/>
        <family val="2"/>
        <charset val="204"/>
      </rPr>
      <t>20 мм</t>
    </r>
  </si>
  <si>
    <r>
      <t xml:space="preserve">Стекло прозрачное триплекс </t>
    </r>
    <r>
      <rPr>
        <b/>
        <sz val="10"/>
        <rFont val="Arial"/>
        <family val="2"/>
        <charset val="204"/>
      </rPr>
      <t>8мм</t>
    </r>
  </si>
  <si>
    <r>
      <t xml:space="preserve">Стекло тонированное триплекс </t>
    </r>
    <r>
      <rPr>
        <b/>
        <sz val="10"/>
        <rFont val="Arial"/>
        <family val="2"/>
        <charset val="204"/>
      </rPr>
      <t>8мм</t>
    </r>
  </si>
  <si>
    <t xml:space="preserve">ЗАКАЖИТЕ РАСЧЕТ НАШИМ МЕНЕДЖЕРАМ ПО ТЕЛЕФОНАМ: </t>
  </si>
  <si>
    <t>www.lestnicy-rostov.ru</t>
  </si>
  <si>
    <t>pavel-161@yandex.ru</t>
  </si>
  <si>
    <t>Заказчик:</t>
  </si>
  <si>
    <t>Цены от:</t>
  </si>
  <si>
    <t>Леера (тонкие трубки Ø16х1.5) и элементы крепления лееров</t>
  </si>
  <si>
    <t>Проектирование 5%</t>
  </si>
  <si>
    <t>бук</t>
  </si>
  <si>
    <t>дуб</t>
  </si>
  <si>
    <t>ясень</t>
  </si>
  <si>
    <t>Ступень с подбором структуры древесины (плюс 30%)</t>
  </si>
  <si>
    <t>Подбор древесины для патирования (плюс 30%)</t>
  </si>
  <si>
    <t>Окрашивание</t>
  </si>
  <si>
    <t>Ориентировочные цены изготовления лестниц:</t>
  </si>
  <si>
    <t>Материал отделки</t>
  </si>
  <si>
    <t>от 7000 руб.</t>
  </si>
  <si>
    <t>от 8000 руб.</t>
  </si>
  <si>
    <t>от 16000 руб.</t>
  </si>
  <si>
    <t>в составе: ступень, подступенник, балясина, столб, перила, доска баллюстрадная, плинтус "сапожок", боковая отделка, окрашивание, подбор цвета, монтаж</t>
  </si>
  <si>
    <t>ЛЕСТНИЦЫ-РОСТОВ: Элитные лестницы без посредников - РАСЧЁТ СТОИМОСТИ ЛЕСТНИЦ «ROUND ARCH»</t>
  </si>
  <si>
    <t>За 1 ступень* под ключ ………………………………………</t>
  </si>
  <si>
    <t>* Окончательный расчет стоимости производится индивидуально по каждому проекту.</t>
  </si>
  <si>
    <t>1-да|0-нет</t>
  </si>
  <si>
    <t>Можно просто заполнить графу "кол-во/размер" в нужных позициях на следующей странице, сохранить и отправить этот документ нам по адресу: pavel-161@yandex.ru и наши менеджеры свяжутся с Вами в ближайшее время и сделают точный расчет.</t>
  </si>
  <si>
    <t>(имя, телефон, электронная почта)</t>
  </si>
  <si>
    <t>+7 (988) 899 37 75 или +7 (988) 255 02 52</t>
  </si>
  <si>
    <t>ВНИМАНИЕ! Цены не окончательные. Для более точного расчета и обсуждения деталей проекта, свяжитесь с нашими менеджерами по телефонам: +7 (988) 899 37 75 или +7 (988) 255 02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</si>
</sst>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name val="Arial Cyr"/>
      <family val="2"/>
      <charset val="204"/>
    </font>
    <font>
      <b/>
      <i/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2"/>
      <color rgb="FFFFFF00"/>
      <name val="Calibri"/>
      <family val="2"/>
      <charset val="204"/>
    </font>
    <font>
      <sz val="11"/>
      <color rgb="FFFFFF00"/>
      <name val="Calibri"/>
      <family val="2"/>
      <charset val="204"/>
    </font>
    <font>
      <b/>
      <sz val="9"/>
      <color rgb="FFFF0000"/>
      <name val="Arial"/>
      <family val="2"/>
      <charset val="204"/>
    </font>
    <font>
      <b/>
      <sz val="12"/>
      <color rgb="FFFFFF00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Symbol"/>
      <family val="1"/>
      <charset val="2"/>
    </font>
    <font>
      <b/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"/>
      <family val="2"/>
      <charset val="204"/>
    </font>
    <font>
      <i/>
      <vertAlign val="superscript"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26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0" fillId="0" borderId="0" xfId="0"/>
    <xf numFmtId="0" fontId="19" fillId="0" borderId="10" xfId="1" applyFont="1" applyFill="1" applyBorder="1" applyAlignment="1">
      <alignment horizontal="left" vertical="center" wrapText="1"/>
    </xf>
    <xf numFmtId="0" fontId="19" fillId="0" borderId="10" xfId="1" applyFont="1" applyFill="1" applyBorder="1" applyAlignment="1">
      <alignment horizontal="right" vertical="center" wrapText="1"/>
    </xf>
    <xf numFmtId="0" fontId="19" fillId="0" borderId="10" xfId="1" applyFont="1" applyFill="1" applyBorder="1" applyAlignment="1">
      <alignment horizontal="right" vertical="top" wrapText="1"/>
    </xf>
    <xf numFmtId="0" fontId="19" fillId="0" borderId="10" xfId="1" applyFont="1" applyFill="1" applyBorder="1" applyAlignment="1">
      <alignment horizontal="left" vertical="center" wrapText="1"/>
    </xf>
    <xf numFmtId="0" fontId="19" fillId="0" borderId="13" xfId="1" applyFont="1" applyFill="1" applyBorder="1" applyAlignment="1">
      <alignment horizontal="left" vertical="top" wrapText="1"/>
    </xf>
    <xf numFmtId="3" fontId="19" fillId="0" borderId="10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0" fontId="21" fillId="0" borderId="0" xfId="0" applyFont="1"/>
    <xf numFmtId="3" fontId="19" fillId="0" borderId="15" xfId="1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vertical="top" wrapText="1"/>
    </xf>
    <xf numFmtId="0" fontId="19" fillId="0" borderId="10" xfId="1" applyFont="1" applyFill="1" applyBorder="1" applyAlignment="1">
      <alignment vertical="center" wrapText="1"/>
    </xf>
    <xf numFmtId="0" fontId="19" fillId="0" borderId="15" xfId="1" applyFont="1" applyFill="1" applyBorder="1" applyAlignment="1">
      <alignment horizontal="right" vertical="top" wrapText="1"/>
    </xf>
    <xf numFmtId="2" fontId="20" fillId="0" borderId="23" xfId="0" applyNumberFormat="1" applyFont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2" fontId="20" fillId="0" borderId="24" xfId="0" applyNumberFormat="1" applyFont="1" applyBorder="1" applyAlignment="1">
      <alignment horizontal="center" vertical="center"/>
    </xf>
    <xf numFmtId="0" fontId="19" fillId="0" borderId="15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vertical="top" wrapText="1"/>
    </xf>
    <xf numFmtId="2" fontId="20" fillId="0" borderId="32" xfId="0" applyNumberFormat="1" applyFont="1" applyBorder="1" applyAlignment="1">
      <alignment horizontal="center" vertical="center"/>
    </xf>
    <xf numFmtId="0" fontId="33" fillId="25" borderId="13" xfId="36" applyFont="1" applyFill="1" applyBorder="1" applyAlignment="1">
      <alignment horizontal="left" vertical="center" wrapText="1"/>
    </xf>
    <xf numFmtId="2" fontId="34" fillId="24" borderId="12" xfId="1" applyNumberFormat="1" applyFont="1" applyFill="1" applyBorder="1" applyAlignment="1">
      <alignment horizontal="center" vertical="center" wrapText="1"/>
    </xf>
    <xf numFmtId="2" fontId="34" fillId="24" borderId="21" xfId="1" applyNumberFormat="1" applyFont="1" applyFill="1" applyBorder="1" applyAlignment="1">
      <alignment horizontal="center" vertical="center" wrapText="1"/>
    </xf>
    <xf numFmtId="0" fontId="34" fillId="24" borderId="10" xfId="1" applyNumberFormat="1" applyFont="1" applyFill="1" applyBorder="1" applyAlignment="1">
      <alignment horizontal="center" vertical="center" wrapText="1"/>
    </xf>
    <xf numFmtId="0" fontId="34" fillId="24" borderId="15" xfId="1" applyNumberFormat="1" applyFont="1" applyFill="1" applyBorder="1" applyAlignment="1">
      <alignment horizontal="center" vertical="center" wrapText="1"/>
    </xf>
    <xf numFmtId="2" fontId="35" fillId="26" borderId="24" xfId="0" applyNumberFormat="1" applyFont="1" applyFill="1" applyBorder="1" applyAlignment="1">
      <alignment horizontal="center" vertical="center"/>
    </xf>
    <xf numFmtId="0" fontId="36" fillId="0" borderId="10" xfId="1" applyFont="1" applyFill="1" applyBorder="1" applyAlignment="1">
      <alignment horizontal="left" vertical="center" wrapText="1"/>
    </xf>
    <xf numFmtId="0" fontId="36" fillId="0" borderId="10" xfId="1" applyFont="1" applyFill="1" applyBorder="1" applyAlignment="1">
      <alignment horizontal="left" vertical="top" wrapText="1"/>
    </xf>
    <xf numFmtId="0" fontId="36" fillId="0" borderId="10" xfId="1" applyFont="1" applyFill="1" applyBorder="1" applyAlignment="1">
      <alignment vertical="top" wrapText="1"/>
    </xf>
    <xf numFmtId="2" fontId="22" fillId="0" borderId="10" xfId="1" applyNumberFormat="1" applyFont="1" applyFill="1" applyBorder="1" applyAlignment="1">
      <alignment horizontal="center" vertical="center" wrapText="1"/>
    </xf>
    <xf numFmtId="2" fontId="22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15" xfId="1" applyNumberFormat="1" applyFont="1" applyFill="1" applyBorder="1" applyAlignment="1">
      <alignment horizontal="center" vertical="center" wrapText="1"/>
    </xf>
    <xf numFmtId="0" fontId="31" fillId="0" borderId="0" xfId="43"/>
    <xf numFmtId="0" fontId="39" fillId="24" borderId="18" xfId="0" applyFont="1" applyFill="1" applyBorder="1" applyAlignment="1">
      <alignment horizontal="right"/>
    </xf>
    <xf numFmtId="14" fontId="39" fillId="24" borderId="30" xfId="0" applyNumberFormat="1" applyFont="1" applyFill="1" applyBorder="1"/>
    <xf numFmtId="0" fontId="39" fillId="24" borderId="38" xfId="0" applyFont="1" applyFill="1" applyBorder="1" applyAlignment="1">
      <alignment horizontal="center"/>
    </xf>
    <xf numFmtId="49" fontId="40" fillId="24" borderId="39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right" wrapText="1"/>
    </xf>
    <xf numFmtId="0" fontId="43" fillId="0" borderId="40" xfId="0" applyFont="1" applyBorder="1"/>
    <xf numFmtId="0" fontId="42" fillId="0" borderId="10" xfId="0" applyFont="1" applyBorder="1" applyAlignment="1">
      <alignment horizontal="center"/>
    </xf>
    <xf numFmtId="0" fontId="45" fillId="0" borderId="0" xfId="0" applyFont="1"/>
    <xf numFmtId="3" fontId="47" fillId="0" borderId="15" xfId="1" applyNumberFormat="1" applyFont="1" applyFill="1" applyBorder="1" applyAlignment="1">
      <alignment horizontal="center" vertical="center" wrapText="1"/>
    </xf>
    <xf numFmtId="9" fontId="22" fillId="0" borderId="15" xfId="1" applyNumberFormat="1" applyFont="1" applyFill="1" applyBorder="1" applyAlignment="1">
      <alignment horizontal="center" vertical="center" wrapText="1"/>
    </xf>
    <xf numFmtId="0" fontId="49" fillId="0" borderId="42" xfId="0" applyFont="1" applyBorder="1" applyAlignment="1">
      <alignment horizontal="left"/>
    </xf>
    <xf numFmtId="0" fontId="0" fillId="0" borderId="4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4" fillId="0" borderId="0" xfId="0" applyFont="1" applyAlignment="1">
      <alignment horizontal="left" wrapText="1"/>
    </xf>
    <xf numFmtId="0" fontId="46" fillId="0" borderId="0" xfId="0" applyFont="1" applyAlignment="1">
      <alignment horizontal="left" wrapText="1"/>
    </xf>
    <xf numFmtId="0" fontId="48" fillId="0" borderId="43" xfId="0" applyFont="1" applyBorder="1" applyAlignment="1">
      <alignment horizontal="center" vertical="top"/>
    </xf>
    <xf numFmtId="0" fontId="41" fillId="0" borderId="10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/>
    </xf>
    <xf numFmtId="0" fontId="42" fillId="0" borderId="10" xfId="0" applyNumberFormat="1" applyFont="1" applyBorder="1" applyAlignment="1">
      <alignment horizontal="center"/>
    </xf>
    <xf numFmtId="0" fontId="41" fillId="0" borderId="10" xfId="0" applyNumberFormat="1" applyFont="1" applyBorder="1" applyAlignment="1">
      <alignment horizontal="center" vertical="center"/>
    </xf>
    <xf numFmtId="0" fontId="32" fillId="25" borderId="18" xfId="36" applyFont="1" applyFill="1" applyBorder="1" applyAlignment="1">
      <alignment horizontal="center" vertical="center"/>
    </xf>
    <xf numFmtId="0" fontId="32" fillId="25" borderId="19" xfId="36" applyFont="1" applyFill="1" applyBorder="1" applyAlignment="1">
      <alignment horizontal="center" vertical="center"/>
    </xf>
    <xf numFmtId="0" fontId="32" fillId="25" borderId="30" xfId="36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32" fillId="25" borderId="18" xfId="36" applyFont="1" applyFill="1" applyBorder="1" applyAlignment="1">
      <alignment horizontal="center" vertical="center" wrapText="1"/>
    </xf>
    <xf numFmtId="0" fontId="32" fillId="25" borderId="19" xfId="36" applyFont="1" applyFill="1" applyBorder="1" applyAlignment="1">
      <alignment horizontal="center" vertical="center" wrapText="1"/>
    </xf>
    <xf numFmtId="0" fontId="32" fillId="25" borderId="20" xfId="36" applyFont="1" applyFill="1" applyBorder="1" applyAlignment="1">
      <alignment horizontal="center" vertical="center" wrapText="1"/>
    </xf>
    <xf numFmtId="0" fontId="27" fillId="24" borderId="17" xfId="1" applyFont="1" applyFill="1" applyBorder="1" applyAlignment="1">
      <alignment horizontal="center" vertical="center" wrapText="1"/>
    </xf>
    <xf numFmtId="0" fontId="27" fillId="24" borderId="11" xfId="1" applyFont="1" applyFill="1" applyBorder="1" applyAlignment="1">
      <alignment horizontal="center" vertical="center" wrapText="1"/>
    </xf>
    <xf numFmtId="1" fontId="29" fillId="24" borderId="16" xfId="1" applyNumberFormat="1" applyFont="1" applyFill="1" applyBorder="1" applyAlignment="1">
      <alignment horizontal="center" vertical="center" wrapText="1"/>
    </xf>
    <xf numFmtId="1" fontId="29" fillId="24" borderId="14" xfId="1" applyNumberFormat="1" applyFont="1" applyFill="1" applyBorder="1" applyAlignment="1">
      <alignment horizontal="center" vertical="center" wrapText="1"/>
    </xf>
    <xf numFmtId="1" fontId="27" fillId="24" borderId="17" xfId="1" applyNumberFormat="1" applyFont="1" applyFill="1" applyBorder="1" applyAlignment="1">
      <alignment horizontal="center" vertical="center" wrapText="1"/>
    </xf>
    <xf numFmtId="1" fontId="27" fillId="24" borderId="11" xfId="1" applyNumberFormat="1" applyFont="1" applyFill="1" applyBorder="1" applyAlignment="1">
      <alignment horizontal="center" vertical="center" wrapText="1"/>
    </xf>
    <xf numFmtId="0" fontId="28" fillId="24" borderId="17" xfId="1" applyFont="1" applyFill="1" applyBorder="1" applyAlignment="1">
      <alignment horizontal="center" vertical="center"/>
    </xf>
    <xf numFmtId="0" fontId="28" fillId="24" borderId="11" xfId="1" applyFont="1" applyFill="1" applyBorder="1" applyAlignment="1">
      <alignment horizontal="center" vertical="center"/>
    </xf>
    <xf numFmtId="3" fontId="27" fillId="24" borderId="17" xfId="1" applyNumberFormat="1" applyFont="1" applyFill="1" applyBorder="1" applyAlignment="1">
      <alignment horizontal="center" vertical="center" wrapText="1"/>
    </xf>
    <xf numFmtId="3" fontId="27" fillId="24" borderId="11" xfId="1" applyNumberFormat="1" applyFont="1" applyFill="1" applyBorder="1" applyAlignment="1">
      <alignment horizontal="center" vertical="center" wrapText="1"/>
    </xf>
    <xf numFmtId="0" fontId="29" fillId="24" borderId="17" xfId="1" applyNumberFormat="1" applyFont="1" applyFill="1" applyBorder="1" applyAlignment="1">
      <alignment horizontal="center" vertical="center" wrapText="1"/>
    </xf>
    <xf numFmtId="0" fontId="29" fillId="24" borderId="11" xfId="1" applyNumberFormat="1" applyFont="1" applyFill="1" applyBorder="1" applyAlignment="1">
      <alignment horizontal="center" vertical="center" wrapText="1"/>
    </xf>
    <xf numFmtId="0" fontId="41" fillId="0" borderId="22" xfId="0" applyFont="1" applyBorder="1" applyAlignment="1">
      <alignment horizontal="center" wrapText="1"/>
    </xf>
    <xf numFmtId="0" fontId="20" fillId="0" borderId="2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" xfId="43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2</xdr:row>
      <xdr:rowOff>67236</xdr:rowOff>
    </xdr:from>
    <xdr:to>
      <xdr:col>0</xdr:col>
      <xdr:colOff>369794</xdr:colOff>
      <xdr:row>3</xdr:row>
      <xdr:rowOff>179295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459442"/>
          <a:ext cx="302559" cy="302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vel-161@yandex.ru" TargetMode="External"/><Relationship Id="rId1" Type="http://schemas.openxmlformats.org/officeDocument/2006/relationships/hyperlink" Target="http://www.lestnicy-rostov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zoomScale="85" zoomScaleNormal="85" workbookViewId="0">
      <selection sqref="A1:G1"/>
    </sheetView>
  </sheetViews>
  <sheetFormatPr defaultRowHeight="15" x14ac:dyDescent="0.25"/>
  <cols>
    <col min="1" max="1" width="60.85546875" customWidth="1"/>
    <col min="2" max="2" width="21.7109375" customWidth="1"/>
    <col min="3" max="3" width="16.28515625" customWidth="1"/>
    <col min="4" max="4" width="11.5703125" style="10" customWidth="1"/>
    <col min="5" max="5" width="9" style="2" customWidth="1"/>
    <col min="6" max="6" width="10.42578125" customWidth="1"/>
    <col min="7" max="7" width="12.85546875" style="2" customWidth="1"/>
  </cols>
  <sheetData>
    <row r="1" spans="1:9" s="9" customFormat="1" ht="30.75" customHeight="1" x14ac:dyDescent="0.3">
      <c r="A1" s="48" t="s">
        <v>95</v>
      </c>
      <c r="B1" s="48"/>
      <c r="C1" s="48"/>
      <c r="D1" s="48"/>
      <c r="E1" s="48"/>
      <c r="F1" s="48"/>
      <c r="G1" s="48"/>
    </row>
    <row r="2" spans="1:9" s="9" customFormat="1" ht="28.5" customHeight="1" thickBot="1" x14ac:dyDescent="0.3">
      <c r="A2" s="53" t="s">
        <v>116</v>
      </c>
      <c r="B2" s="53"/>
      <c r="C2" s="53"/>
      <c r="D2" s="53"/>
      <c r="E2" s="53"/>
      <c r="F2" s="53"/>
      <c r="G2" s="53"/>
    </row>
    <row r="3" spans="1:9" x14ac:dyDescent="0.25">
      <c r="A3" s="72" t="s">
        <v>111</v>
      </c>
      <c r="B3" s="72"/>
      <c r="C3" s="72"/>
      <c r="D3" s="72"/>
      <c r="E3" s="72"/>
      <c r="F3" s="72"/>
      <c r="G3" s="72"/>
      <c r="H3" s="1"/>
      <c r="I3" s="1"/>
    </row>
    <row r="4" spans="1:9" ht="15.75" thickBot="1" x14ac:dyDescent="0.3">
      <c r="A4" s="73"/>
      <c r="B4" s="73"/>
      <c r="C4" s="73"/>
      <c r="D4" s="73"/>
      <c r="E4" s="73"/>
      <c r="F4" s="73"/>
      <c r="G4" s="73"/>
      <c r="H4" s="1"/>
      <c r="I4" s="1"/>
    </row>
    <row r="5" spans="1:9" s="9" customFormat="1" ht="18.75" x14ac:dyDescent="0.25">
      <c r="A5" s="41"/>
      <c r="B5" s="41"/>
      <c r="C5" s="41"/>
      <c r="D5" s="41"/>
      <c r="E5" s="41"/>
      <c r="F5" s="41"/>
      <c r="G5" s="41"/>
    </row>
    <row r="6" spans="1:9" x14ac:dyDescent="0.25">
      <c r="A6" s="55" t="s">
        <v>105</v>
      </c>
      <c r="B6" s="57" t="s">
        <v>106</v>
      </c>
      <c r="C6" s="57"/>
      <c r="D6" s="57"/>
      <c r="E6" s="57"/>
      <c r="F6" s="49"/>
      <c r="G6" s="50"/>
    </row>
    <row r="7" spans="1:9" s="9" customFormat="1" x14ac:dyDescent="0.25">
      <c r="A7" s="56"/>
      <c r="B7" s="44" t="s">
        <v>99</v>
      </c>
      <c r="C7" s="44" t="s">
        <v>101</v>
      </c>
      <c r="D7" s="58" t="s">
        <v>100</v>
      </c>
      <c r="E7" s="58"/>
      <c r="F7" s="49"/>
      <c r="G7" s="50"/>
    </row>
    <row r="8" spans="1:9" ht="18.75" x14ac:dyDescent="0.3">
      <c r="A8" s="43" t="s">
        <v>112</v>
      </c>
      <c r="B8" s="54" t="s">
        <v>107</v>
      </c>
      <c r="C8" s="54" t="s">
        <v>108</v>
      </c>
      <c r="D8" s="59" t="s">
        <v>109</v>
      </c>
      <c r="E8" s="59"/>
    </row>
    <row r="9" spans="1:9" ht="45" x14ac:dyDescent="0.25">
      <c r="A9" s="42" t="s">
        <v>110</v>
      </c>
      <c r="B9" s="54"/>
      <c r="C9" s="54"/>
      <c r="D9" s="59"/>
      <c r="E9" s="59"/>
    </row>
    <row r="10" spans="1:9" ht="15.75" thickBot="1" x14ac:dyDescent="0.3">
      <c r="A10" s="45" t="s">
        <v>113</v>
      </c>
    </row>
    <row r="11" spans="1:9" s="9" customFormat="1" x14ac:dyDescent="0.25">
      <c r="A11" s="39" t="s">
        <v>92</v>
      </c>
      <c r="E11" s="10"/>
    </row>
    <row r="12" spans="1:9" s="9" customFormat="1" ht="24" thickBot="1" x14ac:dyDescent="0.4">
      <c r="A12" s="40" t="s">
        <v>117</v>
      </c>
      <c r="E12" s="10"/>
    </row>
    <row r="13" spans="1:9" s="9" customFormat="1" ht="31.5" customHeight="1" x14ac:dyDescent="0.3">
      <c r="A13" s="51"/>
      <c r="B13" s="51"/>
      <c r="C13" s="51"/>
      <c r="D13" s="51"/>
      <c r="E13" s="51"/>
      <c r="F13" s="51"/>
      <c r="G13" s="51"/>
    </row>
    <row r="14" spans="1:9" s="9" customFormat="1" ht="67.5" customHeight="1" x14ac:dyDescent="0.3">
      <c r="A14" s="52" t="s">
        <v>115</v>
      </c>
      <c r="B14" s="52"/>
      <c r="C14" s="52"/>
      <c r="D14" s="52"/>
      <c r="E14" s="52"/>
      <c r="F14" s="52"/>
      <c r="G14" s="52"/>
    </row>
    <row r="15" spans="1:9" s="9" customFormat="1" ht="18.75" x14ac:dyDescent="0.3">
      <c r="A15" s="52"/>
      <c r="B15" s="52"/>
      <c r="C15" s="52"/>
      <c r="D15" s="52"/>
      <c r="E15" s="52"/>
      <c r="F15" s="52"/>
      <c r="G15" s="52"/>
    </row>
    <row r="16" spans="1:9" s="9" customFormat="1" ht="37.5" customHeight="1" thickBot="1" x14ac:dyDescent="0.35">
      <c r="A16" s="89" t="s">
        <v>118</v>
      </c>
      <c r="B16" s="89"/>
      <c r="C16" s="89"/>
      <c r="D16" s="89"/>
      <c r="E16" s="89"/>
      <c r="F16" s="89"/>
      <c r="G16" s="89"/>
    </row>
    <row r="17" spans="1:7" x14ac:dyDescent="0.25">
      <c r="A17" s="77" t="s">
        <v>31</v>
      </c>
      <c r="B17" s="77" t="s">
        <v>8</v>
      </c>
      <c r="C17" s="83" t="s">
        <v>4</v>
      </c>
      <c r="D17" s="87" t="s">
        <v>5</v>
      </c>
      <c r="E17" s="85" t="s">
        <v>6</v>
      </c>
      <c r="F17" s="81" t="s">
        <v>0</v>
      </c>
      <c r="G17" s="79" t="s">
        <v>7</v>
      </c>
    </row>
    <row r="18" spans="1:7" x14ac:dyDescent="0.25">
      <c r="A18" s="78"/>
      <c r="B18" s="78"/>
      <c r="C18" s="84"/>
      <c r="D18" s="88"/>
      <c r="E18" s="86"/>
      <c r="F18" s="82"/>
      <c r="G18" s="80"/>
    </row>
    <row r="19" spans="1:7" ht="15.75" customHeight="1" x14ac:dyDescent="0.25">
      <c r="A19" s="74" t="s">
        <v>23</v>
      </c>
      <c r="B19" s="75"/>
      <c r="C19" s="75"/>
      <c r="D19" s="75"/>
      <c r="E19" s="75"/>
      <c r="F19" s="75"/>
      <c r="G19" s="76"/>
    </row>
    <row r="20" spans="1:7" ht="24.75" x14ac:dyDescent="0.25">
      <c r="A20" s="6" t="s">
        <v>48</v>
      </c>
      <c r="B20" s="30" t="s">
        <v>22</v>
      </c>
      <c r="C20" s="14"/>
      <c r="D20" s="27">
        <v>0</v>
      </c>
      <c r="E20" s="8" t="s">
        <v>9</v>
      </c>
      <c r="F20" s="33">
        <v>1314.6000000000001</v>
      </c>
      <c r="G20" s="25">
        <f t="shared" ref="G20:G27" si="0">PRODUCT(F20,D20)</f>
        <v>0</v>
      </c>
    </row>
    <row r="21" spans="1:7" ht="24.75" x14ac:dyDescent="0.25">
      <c r="A21" s="6" t="s">
        <v>48</v>
      </c>
      <c r="B21" s="30" t="s">
        <v>26</v>
      </c>
      <c r="C21" s="14"/>
      <c r="D21" s="27">
        <v>0</v>
      </c>
      <c r="E21" s="8" t="s">
        <v>9</v>
      </c>
      <c r="F21" s="33">
        <v>894.6</v>
      </c>
      <c r="G21" s="25">
        <f t="shared" si="0"/>
        <v>0</v>
      </c>
    </row>
    <row r="22" spans="1:7" ht="24.75" x14ac:dyDescent="0.25">
      <c r="A22" s="6" t="s">
        <v>49</v>
      </c>
      <c r="B22" s="30" t="s">
        <v>22</v>
      </c>
      <c r="C22" s="14"/>
      <c r="D22" s="27">
        <v>0</v>
      </c>
      <c r="E22" s="8" t="s">
        <v>9</v>
      </c>
      <c r="F22" s="33">
        <v>1033.2</v>
      </c>
      <c r="G22" s="25">
        <f t="shared" ref="G22:G23" si="1">PRODUCT(F22,D22)</f>
        <v>0</v>
      </c>
    </row>
    <row r="23" spans="1:7" ht="24.75" x14ac:dyDescent="0.25">
      <c r="A23" s="6" t="s">
        <v>49</v>
      </c>
      <c r="B23" s="30" t="s">
        <v>26</v>
      </c>
      <c r="C23" s="14"/>
      <c r="D23" s="27">
        <v>0</v>
      </c>
      <c r="E23" s="8" t="s">
        <v>9</v>
      </c>
      <c r="F23" s="33">
        <v>848.40000000000009</v>
      </c>
      <c r="G23" s="25">
        <f t="shared" si="1"/>
        <v>0</v>
      </c>
    </row>
    <row r="24" spans="1:7" ht="24.75" x14ac:dyDescent="0.25">
      <c r="A24" s="6" t="s">
        <v>50</v>
      </c>
      <c r="B24" s="30" t="s">
        <v>22</v>
      </c>
      <c r="C24" s="14"/>
      <c r="D24" s="27">
        <v>0</v>
      </c>
      <c r="E24" s="8" t="s">
        <v>9</v>
      </c>
      <c r="F24" s="33">
        <v>924</v>
      </c>
      <c r="G24" s="25">
        <f t="shared" si="0"/>
        <v>0</v>
      </c>
    </row>
    <row r="25" spans="1:7" ht="24.75" x14ac:dyDescent="0.25">
      <c r="A25" s="6" t="s">
        <v>50</v>
      </c>
      <c r="B25" s="30" t="s">
        <v>26</v>
      </c>
      <c r="C25" s="14"/>
      <c r="D25" s="27">
        <v>0</v>
      </c>
      <c r="E25" s="8" t="s">
        <v>9</v>
      </c>
      <c r="F25" s="33">
        <v>756</v>
      </c>
      <c r="G25" s="25">
        <f t="shared" si="0"/>
        <v>0</v>
      </c>
    </row>
    <row r="26" spans="1:7" ht="15.75" customHeight="1" x14ac:dyDescent="0.25">
      <c r="A26" s="74" t="s">
        <v>24</v>
      </c>
      <c r="B26" s="75"/>
      <c r="C26" s="75"/>
      <c r="D26" s="75"/>
      <c r="E26" s="75"/>
      <c r="F26" s="75"/>
      <c r="G26" s="76"/>
    </row>
    <row r="27" spans="1:7" s="9" customFormat="1" ht="24.75" x14ac:dyDescent="0.25">
      <c r="A27" s="6" t="s">
        <v>51</v>
      </c>
      <c r="B27" s="30" t="s">
        <v>22</v>
      </c>
      <c r="C27" s="13"/>
      <c r="D27" s="27">
        <v>0</v>
      </c>
      <c r="E27" s="8" t="s">
        <v>9</v>
      </c>
      <c r="F27" s="33">
        <v>1411.2</v>
      </c>
      <c r="G27" s="25">
        <f t="shared" si="0"/>
        <v>0</v>
      </c>
    </row>
    <row r="28" spans="1:7" s="9" customFormat="1" ht="24.75" x14ac:dyDescent="0.25">
      <c r="A28" s="6" t="s">
        <v>51</v>
      </c>
      <c r="B28" s="30" t="s">
        <v>26</v>
      </c>
      <c r="C28" s="13"/>
      <c r="D28" s="27">
        <v>0</v>
      </c>
      <c r="E28" s="8" t="s">
        <v>9</v>
      </c>
      <c r="F28" s="33">
        <v>982.40000000000009</v>
      </c>
      <c r="G28" s="25">
        <f t="shared" ref="G28:G38" si="2">PRODUCT(F28,D28)</f>
        <v>0</v>
      </c>
    </row>
    <row r="29" spans="1:7" s="9" customFormat="1" ht="24.75" x14ac:dyDescent="0.25">
      <c r="A29" s="6" t="s">
        <v>52</v>
      </c>
      <c r="B29" s="30" t="s">
        <v>22</v>
      </c>
      <c r="C29" s="13"/>
      <c r="D29" s="27">
        <v>0</v>
      </c>
      <c r="E29" s="8" t="s">
        <v>9</v>
      </c>
      <c r="F29" s="33">
        <v>1352</v>
      </c>
      <c r="G29" s="25">
        <f t="shared" si="2"/>
        <v>0</v>
      </c>
    </row>
    <row r="30" spans="1:7" ht="24.75" x14ac:dyDescent="0.25">
      <c r="A30" s="6" t="s">
        <v>52</v>
      </c>
      <c r="B30" s="30" t="s">
        <v>26</v>
      </c>
      <c r="C30" s="13"/>
      <c r="D30" s="27">
        <v>0</v>
      </c>
      <c r="E30" s="8" t="s">
        <v>9</v>
      </c>
      <c r="F30" s="33">
        <v>1075.2</v>
      </c>
      <c r="G30" s="25">
        <f t="shared" si="2"/>
        <v>0</v>
      </c>
    </row>
    <row r="31" spans="1:7" ht="24.75" x14ac:dyDescent="0.25">
      <c r="A31" s="6" t="s">
        <v>53</v>
      </c>
      <c r="B31" s="30" t="s">
        <v>22</v>
      </c>
      <c r="C31" s="13"/>
      <c r="D31" s="27">
        <v>0</v>
      </c>
      <c r="E31" s="8" t="s">
        <v>9</v>
      </c>
      <c r="F31" s="33">
        <v>1226.4000000000001</v>
      </c>
      <c r="G31" s="25">
        <f t="shared" si="2"/>
        <v>0</v>
      </c>
    </row>
    <row r="32" spans="1:7" s="9" customFormat="1" ht="24.75" x14ac:dyDescent="0.25">
      <c r="A32" s="6" t="s">
        <v>53</v>
      </c>
      <c r="B32" s="30" t="s">
        <v>26</v>
      </c>
      <c r="C32" s="13"/>
      <c r="D32" s="27">
        <v>0</v>
      </c>
      <c r="E32" s="8" t="s">
        <v>9</v>
      </c>
      <c r="F32" s="33">
        <v>966</v>
      </c>
      <c r="G32" s="25">
        <f t="shared" ref="G32" si="3">PRODUCT(F32,D32)</f>
        <v>0</v>
      </c>
    </row>
    <row r="33" spans="1:7" ht="15.75" customHeight="1" x14ac:dyDescent="0.25">
      <c r="A33" s="74" t="s">
        <v>25</v>
      </c>
      <c r="B33" s="75"/>
      <c r="C33" s="75"/>
      <c r="D33" s="75"/>
      <c r="E33" s="75"/>
      <c r="F33" s="75"/>
      <c r="G33" s="76"/>
    </row>
    <row r="34" spans="1:7" ht="36" x14ac:dyDescent="0.25">
      <c r="A34" s="6" t="s">
        <v>54</v>
      </c>
      <c r="B34" s="30" t="s">
        <v>27</v>
      </c>
      <c r="C34" s="5"/>
      <c r="D34" s="27">
        <v>0</v>
      </c>
      <c r="E34" s="8" t="s">
        <v>9</v>
      </c>
      <c r="F34" s="33">
        <v>1591.8000000000002</v>
      </c>
      <c r="G34" s="25">
        <f>PRODUCT(D34:F34)</f>
        <v>0</v>
      </c>
    </row>
    <row r="35" spans="1:7" ht="24.75" x14ac:dyDescent="0.25">
      <c r="A35" s="6" t="s">
        <v>54</v>
      </c>
      <c r="B35" s="30" t="s">
        <v>28</v>
      </c>
      <c r="C35" s="5"/>
      <c r="D35" s="27">
        <v>0</v>
      </c>
      <c r="E35" s="8" t="s">
        <v>9</v>
      </c>
      <c r="F35" s="33">
        <v>1848</v>
      </c>
      <c r="G35" s="25">
        <f>PRODUCT(D35:F35)</f>
        <v>0</v>
      </c>
    </row>
    <row r="36" spans="1:7" s="9" customFormat="1" ht="36" x14ac:dyDescent="0.25">
      <c r="A36" s="6" t="s">
        <v>55</v>
      </c>
      <c r="B36" s="30" t="s">
        <v>27</v>
      </c>
      <c r="C36" s="13"/>
      <c r="D36" s="27">
        <v>0</v>
      </c>
      <c r="E36" s="8" t="s">
        <v>9</v>
      </c>
      <c r="F36" s="33">
        <v>1188.6000000000001</v>
      </c>
      <c r="G36" s="25">
        <f t="shared" si="2"/>
        <v>0</v>
      </c>
    </row>
    <row r="37" spans="1:7" ht="24.75" x14ac:dyDescent="0.25">
      <c r="A37" s="6" t="s">
        <v>55</v>
      </c>
      <c r="B37" s="30" t="s">
        <v>28</v>
      </c>
      <c r="C37" s="13"/>
      <c r="D37" s="27">
        <v>0</v>
      </c>
      <c r="E37" s="8" t="s">
        <v>9</v>
      </c>
      <c r="F37" s="33">
        <v>1457.4</v>
      </c>
      <c r="G37" s="25">
        <f t="shared" ref="G37" si="4">PRODUCT(F37,D37)</f>
        <v>0</v>
      </c>
    </row>
    <row r="38" spans="1:7" s="9" customFormat="1" ht="36" x14ac:dyDescent="0.25">
      <c r="A38" s="6" t="s">
        <v>56</v>
      </c>
      <c r="B38" s="30" t="s">
        <v>27</v>
      </c>
      <c r="C38" s="5"/>
      <c r="D38" s="27">
        <v>0</v>
      </c>
      <c r="E38" s="8" t="s">
        <v>9</v>
      </c>
      <c r="F38" s="33">
        <v>1268.4000000000001</v>
      </c>
      <c r="G38" s="25">
        <f t="shared" si="2"/>
        <v>0</v>
      </c>
    </row>
    <row r="39" spans="1:7" ht="24.75" x14ac:dyDescent="0.25">
      <c r="A39" s="6" t="s">
        <v>56</v>
      </c>
      <c r="B39" s="30" t="s">
        <v>28</v>
      </c>
      <c r="C39" s="5"/>
      <c r="D39" s="27">
        <v>0</v>
      </c>
      <c r="E39" s="8" t="s">
        <v>9</v>
      </c>
      <c r="F39" s="33">
        <v>1583.4</v>
      </c>
      <c r="G39" s="25">
        <f t="shared" ref="G39" si="5">PRODUCT(F39,D39)</f>
        <v>0</v>
      </c>
    </row>
    <row r="40" spans="1:7" ht="15.75" customHeight="1" x14ac:dyDescent="0.25">
      <c r="A40" s="74" t="s">
        <v>97</v>
      </c>
      <c r="B40" s="75"/>
      <c r="C40" s="75"/>
      <c r="D40" s="75"/>
      <c r="E40" s="75"/>
      <c r="F40" s="75"/>
      <c r="G40" s="76"/>
    </row>
    <row r="41" spans="1:7" ht="24" x14ac:dyDescent="0.25">
      <c r="A41" s="6" t="s">
        <v>57</v>
      </c>
      <c r="B41" s="30" t="s">
        <v>22</v>
      </c>
      <c r="C41" s="13"/>
      <c r="D41" s="27">
        <v>0</v>
      </c>
      <c r="E41" s="8" t="s">
        <v>9</v>
      </c>
      <c r="F41" s="33">
        <v>134.4</v>
      </c>
      <c r="G41" s="25">
        <f t="shared" ref="G41:G52" si="6">PRODUCT(F41,D41)</f>
        <v>0</v>
      </c>
    </row>
    <row r="42" spans="1:7" ht="24" x14ac:dyDescent="0.25">
      <c r="A42" s="6" t="s">
        <v>57</v>
      </c>
      <c r="B42" s="30" t="s">
        <v>26</v>
      </c>
      <c r="C42" s="13"/>
      <c r="D42" s="27">
        <v>0</v>
      </c>
      <c r="E42" s="8" t="s">
        <v>9</v>
      </c>
      <c r="F42" s="33">
        <v>92.4</v>
      </c>
      <c r="G42" s="25">
        <f t="shared" si="6"/>
        <v>0</v>
      </c>
    </row>
    <row r="43" spans="1:7" ht="24" x14ac:dyDescent="0.25">
      <c r="A43" s="6" t="s">
        <v>58</v>
      </c>
      <c r="B43" s="31" t="s">
        <v>19</v>
      </c>
      <c r="C43" s="13"/>
      <c r="D43" s="27">
        <v>0</v>
      </c>
      <c r="E43" s="8" t="s">
        <v>9</v>
      </c>
      <c r="F43" s="33">
        <v>168</v>
      </c>
      <c r="G43" s="25">
        <f t="shared" ref="G43" si="7">PRODUCT(F43,D43)</f>
        <v>0</v>
      </c>
    </row>
    <row r="44" spans="1:7" ht="24" x14ac:dyDescent="0.25">
      <c r="A44" s="6" t="s">
        <v>59</v>
      </c>
      <c r="B44" s="31" t="s">
        <v>20</v>
      </c>
      <c r="C44" s="13"/>
      <c r="D44" s="27">
        <v>0</v>
      </c>
      <c r="E44" s="8" t="s">
        <v>9</v>
      </c>
      <c r="F44" s="33">
        <v>226.8</v>
      </c>
      <c r="G44" s="25">
        <f t="shared" si="6"/>
        <v>0</v>
      </c>
    </row>
    <row r="45" spans="1:7" ht="24" x14ac:dyDescent="0.25">
      <c r="A45" s="6" t="s">
        <v>60</v>
      </c>
      <c r="B45" s="30" t="s">
        <v>26</v>
      </c>
      <c r="C45" s="13"/>
      <c r="D45" s="27">
        <v>0</v>
      </c>
      <c r="E45" s="8" t="s">
        <v>9</v>
      </c>
      <c r="F45" s="33">
        <v>134.4</v>
      </c>
      <c r="G45" s="25">
        <f t="shared" si="6"/>
        <v>0</v>
      </c>
    </row>
    <row r="46" spans="1:7" ht="24" x14ac:dyDescent="0.25">
      <c r="A46" s="6" t="s">
        <v>61</v>
      </c>
      <c r="B46" s="30" t="s">
        <v>22</v>
      </c>
      <c r="C46" s="5"/>
      <c r="D46" s="27">
        <v>0</v>
      </c>
      <c r="E46" s="8" t="s">
        <v>9</v>
      </c>
      <c r="F46" s="33">
        <v>294</v>
      </c>
      <c r="G46" s="25">
        <f t="shared" si="6"/>
        <v>0</v>
      </c>
    </row>
    <row r="47" spans="1:7" ht="24" x14ac:dyDescent="0.25">
      <c r="A47" s="6" t="s">
        <v>62</v>
      </c>
      <c r="B47" s="30" t="s">
        <v>22</v>
      </c>
      <c r="C47" s="5"/>
      <c r="D47" s="27">
        <v>0</v>
      </c>
      <c r="E47" s="8" t="s">
        <v>9</v>
      </c>
      <c r="F47" s="33">
        <v>210</v>
      </c>
      <c r="G47" s="25">
        <f t="shared" si="6"/>
        <v>0</v>
      </c>
    </row>
    <row r="48" spans="1:7" ht="24" x14ac:dyDescent="0.25">
      <c r="A48" s="6" t="s">
        <v>63</v>
      </c>
      <c r="B48" s="30" t="s">
        <v>22</v>
      </c>
      <c r="C48" s="5"/>
      <c r="D48" s="27">
        <v>0</v>
      </c>
      <c r="E48" s="8" t="s">
        <v>9</v>
      </c>
      <c r="F48" s="33">
        <v>33.6</v>
      </c>
      <c r="G48" s="25">
        <f t="shared" si="6"/>
        <v>0</v>
      </c>
    </row>
    <row r="49" spans="1:7" s="9" customFormat="1" ht="24" x14ac:dyDescent="0.25">
      <c r="A49" s="3" t="s">
        <v>64</v>
      </c>
      <c r="B49" s="30" t="s">
        <v>22</v>
      </c>
      <c r="C49" s="5"/>
      <c r="D49" s="27">
        <v>0</v>
      </c>
      <c r="E49" s="8" t="s">
        <v>14</v>
      </c>
      <c r="F49" s="33">
        <v>210</v>
      </c>
      <c r="G49" s="25">
        <f t="shared" si="6"/>
        <v>0</v>
      </c>
    </row>
    <row r="50" spans="1:7" ht="24" x14ac:dyDescent="0.25">
      <c r="A50" s="3" t="s">
        <v>64</v>
      </c>
      <c r="B50" s="30" t="s">
        <v>26</v>
      </c>
      <c r="C50" s="5"/>
      <c r="D50" s="27">
        <v>0</v>
      </c>
      <c r="E50" s="8" t="s">
        <v>14</v>
      </c>
      <c r="F50" s="33">
        <v>126</v>
      </c>
      <c r="G50" s="25">
        <f t="shared" si="6"/>
        <v>0</v>
      </c>
    </row>
    <row r="51" spans="1:7" ht="24" x14ac:dyDescent="0.25">
      <c r="A51" s="3" t="s">
        <v>65</v>
      </c>
      <c r="B51" s="30" t="s">
        <v>22</v>
      </c>
      <c r="C51" s="5"/>
      <c r="D51" s="27">
        <v>0</v>
      </c>
      <c r="E51" s="8" t="s">
        <v>14</v>
      </c>
      <c r="F51" s="33">
        <v>336</v>
      </c>
      <c r="G51" s="25">
        <f t="shared" si="6"/>
        <v>0</v>
      </c>
    </row>
    <row r="52" spans="1:7" s="9" customFormat="1" ht="24" x14ac:dyDescent="0.25">
      <c r="A52" s="6" t="s">
        <v>65</v>
      </c>
      <c r="B52" s="30" t="s">
        <v>26</v>
      </c>
      <c r="C52" s="5"/>
      <c r="D52" s="27">
        <v>0</v>
      </c>
      <c r="E52" s="8" t="s">
        <v>14</v>
      </c>
      <c r="F52" s="33">
        <v>168</v>
      </c>
      <c r="G52" s="25">
        <f t="shared" si="6"/>
        <v>0</v>
      </c>
    </row>
    <row r="53" spans="1:7" ht="15.75" x14ac:dyDescent="0.25">
      <c r="A53" s="74" t="s">
        <v>16</v>
      </c>
      <c r="B53" s="75"/>
      <c r="C53" s="75"/>
      <c r="D53" s="75"/>
      <c r="E53" s="75"/>
      <c r="F53" s="75"/>
      <c r="G53" s="76"/>
    </row>
    <row r="54" spans="1:7" ht="28.5" x14ac:dyDescent="0.25">
      <c r="A54" s="3" t="s">
        <v>66</v>
      </c>
      <c r="B54" s="32" t="s">
        <v>15</v>
      </c>
      <c r="C54" s="5"/>
      <c r="D54" s="27">
        <v>0</v>
      </c>
      <c r="E54" s="8" t="s">
        <v>14</v>
      </c>
      <c r="F54" s="33">
        <v>5544</v>
      </c>
      <c r="G54" s="25">
        <f t="shared" ref="G54:G77" si="8">PRODUCT(F54,D54)</f>
        <v>0</v>
      </c>
    </row>
    <row r="55" spans="1:7" ht="27.75" x14ac:dyDescent="0.25">
      <c r="A55" s="6" t="s">
        <v>67</v>
      </c>
      <c r="B55" s="30" t="s">
        <v>22</v>
      </c>
      <c r="C55" s="5"/>
      <c r="D55" s="27">
        <v>0</v>
      </c>
      <c r="E55" s="8" t="s">
        <v>14</v>
      </c>
      <c r="F55" s="33">
        <v>378</v>
      </c>
      <c r="G55" s="25">
        <f t="shared" ref="G55:G56" si="9">PRODUCT(F55,D55)</f>
        <v>0</v>
      </c>
    </row>
    <row r="56" spans="1:7" x14ac:dyDescent="0.25">
      <c r="A56" s="6" t="s">
        <v>21</v>
      </c>
      <c r="B56" s="31" t="s">
        <v>15</v>
      </c>
      <c r="C56" s="5"/>
      <c r="D56" s="27">
        <v>0</v>
      </c>
      <c r="E56" s="8" t="s">
        <v>9</v>
      </c>
      <c r="F56" s="33">
        <v>1880</v>
      </c>
      <c r="G56" s="25">
        <f t="shared" si="9"/>
        <v>0</v>
      </c>
    </row>
    <row r="57" spans="1:7" ht="15.75" x14ac:dyDescent="0.25">
      <c r="A57" s="74" t="s">
        <v>17</v>
      </c>
      <c r="B57" s="75"/>
      <c r="C57" s="75"/>
      <c r="D57" s="75"/>
      <c r="E57" s="75"/>
      <c r="F57" s="75"/>
      <c r="G57" s="76"/>
    </row>
    <row r="58" spans="1:7" ht="24" x14ac:dyDescent="0.25">
      <c r="A58" s="3" t="s">
        <v>68</v>
      </c>
      <c r="B58" s="30" t="s">
        <v>22</v>
      </c>
      <c r="C58" s="5"/>
      <c r="D58" s="27">
        <v>0</v>
      </c>
      <c r="E58" s="8" t="s">
        <v>14</v>
      </c>
      <c r="F58" s="33">
        <v>756</v>
      </c>
      <c r="G58" s="25">
        <f t="shared" si="8"/>
        <v>0</v>
      </c>
    </row>
    <row r="59" spans="1:7" ht="24" x14ac:dyDescent="0.25">
      <c r="A59" s="3" t="s">
        <v>68</v>
      </c>
      <c r="B59" s="30" t="s">
        <v>26</v>
      </c>
      <c r="C59" s="5"/>
      <c r="D59" s="27">
        <v>0</v>
      </c>
      <c r="E59" s="8" t="s">
        <v>14</v>
      </c>
      <c r="F59" s="33">
        <v>588</v>
      </c>
      <c r="G59" s="25">
        <f t="shared" si="8"/>
        <v>0</v>
      </c>
    </row>
    <row r="60" spans="1:7" ht="24" x14ac:dyDescent="0.25">
      <c r="A60" s="3" t="s">
        <v>69</v>
      </c>
      <c r="B60" s="30" t="s">
        <v>22</v>
      </c>
      <c r="C60" s="5"/>
      <c r="D60" s="27">
        <v>0</v>
      </c>
      <c r="E60" s="8" t="s">
        <v>14</v>
      </c>
      <c r="F60" s="33">
        <v>4620</v>
      </c>
      <c r="G60" s="25">
        <f t="shared" si="8"/>
        <v>0</v>
      </c>
    </row>
    <row r="61" spans="1:7" ht="24" x14ac:dyDescent="0.25">
      <c r="A61" s="6" t="s">
        <v>69</v>
      </c>
      <c r="B61" s="30" t="s">
        <v>26</v>
      </c>
      <c r="C61" s="5"/>
      <c r="D61" s="27">
        <v>0</v>
      </c>
      <c r="E61" s="8" t="s">
        <v>14</v>
      </c>
      <c r="F61" s="33">
        <v>3696</v>
      </c>
      <c r="G61" s="25">
        <f t="shared" si="8"/>
        <v>0</v>
      </c>
    </row>
    <row r="62" spans="1:7" ht="24" x14ac:dyDescent="0.25">
      <c r="A62" s="3" t="s">
        <v>70</v>
      </c>
      <c r="B62" s="30" t="s">
        <v>22</v>
      </c>
      <c r="C62" s="5"/>
      <c r="D62" s="27">
        <v>0</v>
      </c>
      <c r="E62" s="8" t="s">
        <v>9</v>
      </c>
      <c r="F62" s="33">
        <v>1386</v>
      </c>
      <c r="G62" s="25">
        <f t="shared" si="8"/>
        <v>0</v>
      </c>
    </row>
    <row r="63" spans="1:7" ht="24" x14ac:dyDescent="0.25">
      <c r="A63" s="6" t="s">
        <v>70</v>
      </c>
      <c r="B63" s="30" t="s">
        <v>26</v>
      </c>
      <c r="C63" s="5"/>
      <c r="D63" s="27">
        <v>0</v>
      </c>
      <c r="E63" s="8" t="s">
        <v>9</v>
      </c>
      <c r="F63" s="33">
        <v>924</v>
      </c>
      <c r="G63" s="25">
        <f t="shared" si="8"/>
        <v>0</v>
      </c>
    </row>
    <row r="64" spans="1:7" ht="24" x14ac:dyDescent="0.25">
      <c r="A64" s="3" t="s">
        <v>29</v>
      </c>
      <c r="B64" s="30" t="s">
        <v>22</v>
      </c>
      <c r="C64" s="5"/>
      <c r="D64" s="27">
        <v>0</v>
      </c>
      <c r="E64" s="8" t="s">
        <v>9</v>
      </c>
      <c r="F64" s="33">
        <v>415.8</v>
      </c>
      <c r="G64" s="25">
        <f t="shared" si="8"/>
        <v>0</v>
      </c>
    </row>
    <row r="65" spans="1:7" s="9" customFormat="1" ht="24" x14ac:dyDescent="0.25">
      <c r="A65" s="6" t="s">
        <v>29</v>
      </c>
      <c r="B65" s="30" t="s">
        <v>26</v>
      </c>
      <c r="C65" s="5"/>
      <c r="D65" s="27">
        <v>0</v>
      </c>
      <c r="E65" s="8" t="s">
        <v>9</v>
      </c>
      <c r="F65" s="33">
        <v>252</v>
      </c>
      <c r="G65" s="25">
        <f t="shared" si="8"/>
        <v>0</v>
      </c>
    </row>
    <row r="66" spans="1:7" ht="24" x14ac:dyDescent="0.25">
      <c r="A66" s="6" t="s">
        <v>71</v>
      </c>
      <c r="B66" s="30" t="s">
        <v>22</v>
      </c>
      <c r="C66" s="5"/>
      <c r="D66" s="27">
        <v>0</v>
      </c>
      <c r="E66" s="8" t="s">
        <v>9</v>
      </c>
      <c r="F66" s="33">
        <v>739.2</v>
      </c>
      <c r="G66" s="25">
        <f t="shared" si="8"/>
        <v>0</v>
      </c>
    </row>
    <row r="67" spans="1:7" ht="24" x14ac:dyDescent="0.25">
      <c r="A67" s="6" t="s">
        <v>71</v>
      </c>
      <c r="B67" s="30" t="s">
        <v>26</v>
      </c>
      <c r="C67" s="5"/>
      <c r="D67" s="27">
        <v>0</v>
      </c>
      <c r="E67" s="8" t="s">
        <v>9</v>
      </c>
      <c r="F67" s="33">
        <v>462</v>
      </c>
      <c r="G67" s="25">
        <f t="shared" si="8"/>
        <v>0</v>
      </c>
    </row>
    <row r="68" spans="1:7" ht="24" x14ac:dyDescent="0.25">
      <c r="A68" s="6" t="s">
        <v>72</v>
      </c>
      <c r="B68" s="30" t="s">
        <v>26</v>
      </c>
      <c r="C68" s="5"/>
      <c r="D68" s="27">
        <v>0</v>
      </c>
      <c r="E68" s="8" t="s">
        <v>9</v>
      </c>
      <c r="F68" s="33">
        <v>877.6</v>
      </c>
      <c r="G68" s="25">
        <f t="shared" si="8"/>
        <v>0</v>
      </c>
    </row>
    <row r="69" spans="1:7" ht="24" x14ac:dyDescent="0.25">
      <c r="A69" s="6" t="s">
        <v>72</v>
      </c>
      <c r="B69" s="30" t="s">
        <v>22</v>
      </c>
      <c r="C69" s="5"/>
      <c r="D69" s="27">
        <v>0</v>
      </c>
      <c r="E69" s="8" t="s">
        <v>9</v>
      </c>
      <c r="F69" s="33">
        <v>1300.8000000000002</v>
      </c>
      <c r="G69" s="25">
        <f t="shared" si="8"/>
        <v>0</v>
      </c>
    </row>
    <row r="70" spans="1:7" s="9" customFormat="1" ht="15.75" x14ac:dyDescent="0.25">
      <c r="A70" s="74" t="s">
        <v>30</v>
      </c>
      <c r="B70" s="75"/>
      <c r="C70" s="75"/>
      <c r="D70" s="75"/>
      <c r="E70" s="75"/>
      <c r="F70" s="75"/>
      <c r="G70" s="76"/>
    </row>
    <row r="71" spans="1:7" s="9" customFormat="1" ht="24" x14ac:dyDescent="0.25">
      <c r="A71" s="6" t="s">
        <v>73</v>
      </c>
      <c r="B71" s="30" t="s">
        <v>22</v>
      </c>
      <c r="C71" s="5"/>
      <c r="D71" s="27">
        <v>0</v>
      </c>
      <c r="E71" s="8" t="s">
        <v>9</v>
      </c>
      <c r="F71" s="33">
        <v>151.20000000000002</v>
      </c>
      <c r="G71" s="25">
        <f t="shared" si="8"/>
        <v>0</v>
      </c>
    </row>
    <row r="72" spans="1:7" s="9" customFormat="1" ht="24" x14ac:dyDescent="0.25">
      <c r="A72" s="6" t="s">
        <v>73</v>
      </c>
      <c r="B72" s="30" t="s">
        <v>26</v>
      </c>
      <c r="C72" s="5"/>
      <c r="D72" s="27">
        <v>0</v>
      </c>
      <c r="E72" s="8" t="s">
        <v>9</v>
      </c>
      <c r="F72" s="33">
        <v>92.4</v>
      </c>
      <c r="G72" s="25">
        <f t="shared" si="8"/>
        <v>0</v>
      </c>
    </row>
    <row r="73" spans="1:7" ht="24" x14ac:dyDescent="0.25">
      <c r="A73" s="3" t="s">
        <v>74</v>
      </c>
      <c r="B73" s="30" t="s">
        <v>22</v>
      </c>
      <c r="C73" s="5"/>
      <c r="D73" s="27">
        <v>0</v>
      </c>
      <c r="E73" s="8" t="s">
        <v>9</v>
      </c>
      <c r="F73" s="33">
        <v>268.8</v>
      </c>
      <c r="G73" s="25">
        <f t="shared" si="8"/>
        <v>0</v>
      </c>
    </row>
    <row r="74" spans="1:7" ht="24" x14ac:dyDescent="0.25">
      <c r="A74" s="3" t="s">
        <v>74</v>
      </c>
      <c r="B74" s="30" t="s">
        <v>26</v>
      </c>
      <c r="C74" s="5"/>
      <c r="D74" s="27">
        <v>0</v>
      </c>
      <c r="E74" s="8" t="s">
        <v>9</v>
      </c>
      <c r="F74" s="33">
        <v>151.20000000000002</v>
      </c>
      <c r="G74" s="25">
        <f t="shared" si="8"/>
        <v>0</v>
      </c>
    </row>
    <row r="75" spans="1:7" s="9" customFormat="1" ht="15.75" x14ac:dyDescent="0.25">
      <c r="A75" s="74" t="s">
        <v>18</v>
      </c>
      <c r="B75" s="75"/>
      <c r="C75" s="75"/>
      <c r="D75" s="75"/>
      <c r="E75" s="75"/>
      <c r="F75" s="75"/>
      <c r="G75" s="76"/>
    </row>
    <row r="76" spans="1:7" s="9" customFormat="1" ht="24" x14ac:dyDescent="0.25">
      <c r="A76" s="3" t="s">
        <v>2</v>
      </c>
      <c r="B76" s="30" t="s">
        <v>22</v>
      </c>
      <c r="C76" s="5"/>
      <c r="D76" s="27">
        <v>0</v>
      </c>
      <c r="E76" s="8" t="s">
        <v>9</v>
      </c>
      <c r="F76" s="33">
        <v>352.8</v>
      </c>
      <c r="G76" s="25">
        <f t="shared" si="8"/>
        <v>0</v>
      </c>
    </row>
    <row r="77" spans="1:7" s="9" customFormat="1" x14ac:dyDescent="0.25">
      <c r="A77" s="3" t="s">
        <v>2</v>
      </c>
      <c r="B77" s="31" t="s">
        <v>1</v>
      </c>
      <c r="C77" s="5"/>
      <c r="D77" s="27">
        <v>0</v>
      </c>
      <c r="E77" s="8" t="s">
        <v>9</v>
      </c>
      <c r="F77" s="33">
        <v>252</v>
      </c>
      <c r="G77" s="25">
        <f t="shared" si="8"/>
        <v>0</v>
      </c>
    </row>
    <row r="78" spans="1:7" x14ac:dyDescent="0.25">
      <c r="A78" s="6" t="s">
        <v>90</v>
      </c>
      <c r="B78" s="6"/>
      <c r="C78" s="4"/>
      <c r="D78" s="27">
        <v>0</v>
      </c>
      <c r="E78" s="8" t="s">
        <v>10</v>
      </c>
      <c r="F78" s="33">
        <v>4992</v>
      </c>
      <c r="G78" s="25">
        <f t="shared" ref="G78:G89" si="10">PRODUCT(F78,D78)</f>
        <v>0</v>
      </c>
    </row>
    <row r="79" spans="1:7" x14ac:dyDescent="0.25">
      <c r="A79" s="6" t="s">
        <v>91</v>
      </c>
      <c r="B79" s="6"/>
      <c r="C79" s="4"/>
      <c r="D79" s="27">
        <v>0</v>
      </c>
      <c r="E79" s="8" t="s">
        <v>10</v>
      </c>
      <c r="F79" s="33">
        <v>7592</v>
      </c>
      <c r="G79" s="25">
        <f t="shared" si="10"/>
        <v>0</v>
      </c>
    </row>
    <row r="80" spans="1:7" s="9" customFormat="1" ht="15.75" x14ac:dyDescent="0.25">
      <c r="A80" s="74" t="s">
        <v>33</v>
      </c>
      <c r="B80" s="75"/>
      <c r="C80" s="75"/>
      <c r="D80" s="75"/>
      <c r="E80" s="75"/>
      <c r="F80" s="75"/>
      <c r="G80" s="76"/>
    </row>
    <row r="81" spans="1:7" s="9" customFormat="1" ht="24" x14ac:dyDescent="0.25">
      <c r="A81" s="6" t="s">
        <v>44</v>
      </c>
      <c r="B81" s="30" t="s">
        <v>22</v>
      </c>
      <c r="C81" s="5"/>
      <c r="D81" s="27">
        <v>0</v>
      </c>
      <c r="E81" s="8" t="s">
        <v>9</v>
      </c>
      <c r="F81" s="33">
        <v>554.4</v>
      </c>
      <c r="G81" s="25">
        <f t="shared" si="10"/>
        <v>0</v>
      </c>
    </row>
    <row r="82" spans="1:7" s="9" customFormat="1" ht="24" x14ac:dyDescent="0.25">
      <c r="A82" s="6" t="s">
        <v>44</v>
      </c>
      <c r="B82" s="30" t="s">
        <v>26</v>
      </c>
      <c r="C82" s="5"/>
      <c r="D82" s="27">
        <v>0</v>
      </c>
      <c r="E82" s="8" t="s">
        <v>9</v>
      </c>
      <c r="F82" s="33">
        <v>294</v>
      </c>
      <c r="G82" s="25">
        <f t="shared" si="10"/>
        <v>0</v>
      </c>
    </row>
    <row r="83" spans="1:7" s="9" customFormat="1" ht="24" x14ac:dyDescent="0.25">
      <c r="A83" s="6" t="s">
        <v>75</v>
      </c>
      <c r="B83" s="30" t="s">
        <v>22</v>
      </c>
      <c r="C83" s="5"/>
      <c r="D83" s="27">
        <v>0</v>
      </c>
      <c r="E83" s="8" t="s">
        <v>9</v>
      </c>
      <c r="F83" s="34">
        <v>814.80000000000007</v>
      </c>
      <c r="G83" s="25">
        <f t="shared" si="10"/>
        <v>0</v>
      </c>
    </row>
    <row r="84" spans="1:7" s="9" customFormat="1" ht="24" x14ac:dyDescent="0.25">
      <c r="A84" s="6" t="s">
        <v>76</v>
      </c>
      <c r="B84" s="30" t="s">
        <v>22</v>
      </c>
      <c r="C84" s="5"/>
      <c r="D84" s="27">
        <v>0</v>
      </c>
      <c r="E84" s="8" t="s">
        <v>9</v>
      </c>
      <c r="F84" s="34">
        <v>1108.8</v>
      </c>
      <c r="G84" s="25">
        <f t="shared" ref="G84:G85" si="11">PRODUCT(F84,D84)</f>
        <v>0</v>
      </c>
    </row>
    <row r="85" spans="1:7" s="9" customFormat="1" ht="24" x14ac:dyDescent="0.25">
      <c r="A85" s="6" t="s">
        <v>75</v>
      </c>
      <c r="B85" s="30" t="s">
        <v>26</v>
      </c>
      <c r="C85" s="5"/>
      <c r="D85" s="27">
        <v>0</v>
      </c>
      <c r="E85" s="8" t="s">
        <v>9</v>
      </c>
      <c r="F85" s="34">
        <v>600.6</v>
      </c>
      <c r="G85" s="25">
        <f t="shared" si="11"/>
        <v>0</v>
      </c>
    </row>
    <row r="86" spans="1:7" s="9" customFormat="1" ht="24" x14ac:dyDescent="0.25">
      <c r="A86" s="6" t="s">
        <v>76</v>
      </c>
      <c r="B86" s="30" t="s">
        <v>26</v>
      </c>
      <c r="C86" s="5"/>
      <c r="D86" s="27">
        <v>0</v>
      </c>
      <c r="E86" s="8" t="s">
        <v>9</v>
      </c>
      <c r="F86" s="34">
        <v>693</v>
      </c>
      <c r="G86" s="25">
        <f t="shared" si="10"/>
        <v>0</v>
      </c>
    </row>
    <row r="87" spans="1:7" s="9" customFormat="1" ht="24" x14ac:dyDescent="0.25">
      <c r="A87" s="6" t="s">
        <v>77</v>
      </c>
      <c r="B87" s="30" t="s">
        <v>26</v>
      </c>
      <c r="C87" s="5"/>
      <c r="D87" s="27">
        <v>0</v>
      </c>
      <c r="E87" s="8" t="s">
        <v>32</v>
      </c>
      <c r="F87" s="33">
        <v>877.80000000000007</v>
      </c>
      <c r="G87" s="25">
        <f t="shared" si="10"/>
        <v>0</v>
      </c>
    </row>
    <row r="88" spans="1:7" s="9" customFormat="1" ht="24" x14ac:dyDescent="0.25">
      <c r="A88" s="6" t="s">
        <v>78</v>
      </c>
      <c r="B88" s="30" t="s">
        <v>26</v>
      </c>
      <c r="C88" s="5"/>
      <c r="D88" s="27">
        <v>0</v>
      </c>
      <c r="E88" s="8" t="s">
        <v>32</v>
      </c>
      <c r="F88" s="33">
        <v>1108.8</v>
      </c>
      <c r="G88" s="25">
        <f t="shared" si="10"/>
        <v>0</v>
      </c>
    </row>
    <row r="89" spans="1:7" ht="15.75" thickBot="1" x14ac:dyDescent="0.3">
      <c r="A89" s="24" t="s">
        <v>3</v>
      </c>
      <c r="B89" s="7"/>
      <c r="C89" s="15"/>
      <c r="D89" s="28">
        <v>0</v>
      </c>
      <c r="E89" s="12" t="s">
        <v>11</v>
      </c>
      <c r="F89" s="35">
        <v>1176</v>
      </c>
      <c r="G89" s="26">
        <f t="shared" si="10"/>
        <v>0</v>
      </c>
    </row>
    <row r="90" spans="1:7" ht="15.75" x14ac:dyDescent="0.25">
      <c r="A90" s="9"/>
      <c r="B90" s="9"/>
      <c r="C90" s="96" t="s">
        <v>12</v>
      </c>
      <c r="D90" s="97"/>
      <c r="E90" s="97"/>
      <c r="F90" s="98"/>
      <c r="G90" s="16">
        <f>SUM(G19:G89)</f>
        <v>0</v>
      </c>
    </row>
    <row r="91" spans="1:7" ht="15.75" x14ac:dyDescent="0.25">
      <c r="A91" s="9"/>
      <c r="B91" s="9"/>
      <c r="C91" s="90" t="s">
        <v>13</v>
      </c>
      <c r="D91" s="91"/>
      <c r="E91" s="91"/>
      <c r="F91" s="92"/>
      <c r="G91" s="17">
        <f>PRODUCT(G90,0.25)</f>
        <v>0</v>
      </c>
    </row>
    <row r="92" spans="1:7" ht="15.75" x14ac:dyDescent="0.25">
      <c r="A92" s="9"/>
      <c r="B92" s="9"/>
      <c r="C92" s="90" t="s">
        <v>98</v>
      </c>
      <c r="D92" s="91"/>
      <c r="E92" s="91"/>
      <c r="F92" s="92"/>
      <c r="G92" s="17">
        <f>PRODUCT(G90,0.05)</f>
        <v>0</v>
      </c>
    </row>
    <row r="93" spans="1:7" s="9" customFormat="1" ht="16.5" thickBot="1" x14ac:dyDescent="0.3">
      <c r="C93" s="93" t="s">
        <v>46</v>
      </c>
      <c r="D93" s="94"/>
      <c r="E93" s="94"/>
      <c r="F93" s="95"/>
      <c r="G93" s="18">
        <f>SUM(G90:G92)</f>
        <v>0</v>
      </c>
    </row>
    <row r="95" spans="1:7" ht="15.75" x14ac:dyDescent="0.25">
      <c r="A95" s="60" t="s">
        <v>34</v>
      </c>
      <c r="B95" s="61"/>
      <c r="C95" s="61"/>
      <c r="D95" s="61"/>
      <c r="E95" s="61"/>
      <c r="F95" s="61"/>
      <c r="G95" s="62"/>
    </row>
    <row r="96" spans="1:7" x14ac:dyDescent="0.25">
      <c r="A96" s="6" t="s">
        <v>79</v>
      </c>
      <c r="B96" s="31" t="s">
        <v>35</v>
      </c>
      <c r="C96" s="5"/>
      <c r="D96" s="27">
        <v>0</v>
      </c>
      <c r="E96" s="8" t="s">
        <v>14</v>
      </c>
      <c r="F96" s="33">
        <v>1562.4</v>
      </c>
      <c r="G96" s="25">
        <f t="shared" ref="G96:G115" si="12">PRODUCT(F96,D96)</f>
        <v>0</v>
      </c>
    </row>
    <row r="97" spans="1:7" x14ac:dyDescent="0.25">
      <c r="A97" s="6" t="s">
        <v>79</v>
      </c>
      <c r="B97" s="31" t="s">
        <v>36</v>
      </c>
      <c r="C97" s="5"/>
      <c r="D97" s="27">
        <v>0</v>
      </c>
      <c r="E97" s="8" t="s">
        <v>14</v>
      </c>
      <c r="F97" s="33">
        <v>1814.4</v>
      </c>
      <c r="G97" s="25">
        <f t="shared" si="12"/>
        <v>0</v>
      </c>
    </row>
    <row r="98" spans="1:7" x14ac:dyDescent="0.25">
      <c r="A98" s="6" t="s">
        <v>80</v>
      </c>
      <c r="B98" s="31" t="s">
        <v>35</v>
      </c>
      <c r="C98" s="5"/>
      <c r="D98" s="27">
        <v>0</v>
      </c>
      <c r="E98" s="8" t="s">
        <v>14</v>
      </c>
      <c r="F98" s="33">
        <v>1083.6000000000001</v>
      </c>
      <c r="G98" s="25">
        <f>PRODUCT(D98:F98)</f>
        <v>0</v>
      </c>
    </row>
    <row r="99" spans="1:7" x14ac:dyDescent="0.25">
      <c r="A99" s="6" t="s">
        <v>80</v>
      </c>
      <c r="B99" s="31" t="s">
        <v>36</v>
      </c>
      <c r="C99" s="5"/>
      <c r="D99" s="27">
        <v>0</v>
      </c>
      <c r="E99" s="8" t="s">
        <v>14</v>
      </c>
      <c r="F99" s="33">
        <v>1209.6000000000001</v>
      </c>
      <c r="G99" s="25">
        <f>PRODUCT(D99:F99)</f>
        <v>0</v>
      </c>
    </row>
    <row r="100" spans="1:7" x14ac:dyDescent="0.25">
      <c r="A100" s="6" t="s">
        <v>81</v>
      </c>
      <c r="B100" s="31" t="s">
        <v>35</v>
      </c>
      <c r="C100" s="5"/>
      <c r="D100" s="27">
        <v>0</v>
      </c>
      <c r="E100" s="8" t="s">
        <v>14</v>
      </c>
      <c r="F100" s="33">
        <v>2003.4</v>
      </c>
      <c r="G100" s="25">
        <f>PRODUCT(D100,F100)</f>
        <v>0</v>
      </c>
    </row>
    <row r="101" spans="1:7" x14ac:dyDescent="0.25">
      <c r="A101" s="6" t="s">
        <v>81</v>
      </c>
      <c r="B101" s="31" t="s">
        <v>36</v>
      </c>
      <c r="C101" s="5"/>
      <c r="D101" s="27">
        <v>0</v>
      </c>
      <c r="E101" s="8" t="s">
        <v>14</v>
      </c>
      <c r="F101" s="33">
        <v>2381.4</v>
      </c>
      <c r="G101" s="25">
        <f>PRODUCT(D101,F101)</f>
        <v>0</v>
      </c>
    </row>
    <row r="102" spans="1:7" x14ac:dyDescent="0.25">
      <c r="A102" s="6" t="s">
        <v>82</v>
      </c>
      <c r="B102" s="31" t="s">
        <v>35</v>
      </c>
      <c r="C102" s="5"/>
      <c r="D102" s="27">
        <v>0</v>
      </c>
      <c r="E102" s="8" t="s">
        <v>9</v>
      </c>
      <c r="F102" s="33">
        <v>2772</v>
      </c>
      <c r="G102" s="25">
        <f t="shared" si="12"/>
        <v>0</v>
      </c>
    </row>
    <row r="103" spans="1:7" x14ac:dyDescent="0.25">
      <c r="A103" s="6" t="s">
        <v>82</v>
      </c>
      <c r="B103" s="31" t="s">
        <v>36</v>
      </c>
      <c r="C103" s="5"/>
      <c r="D103" s="27">
        <v>0</v>
      </c>
      <c r="E103" s="8" t="s">
        <v>9</v>
      </c>
      <c r="F103" s="33">
        <v>3150</v>
      </c>
      <c r="G103" s="25">
        <f t="shared" si="12"/>
        <v>0</v>
      </c>
    </row>
    <row r="104" spans="1:7" x14ac:dyDescent="0.25">
      <c r="A104" s="6" t="s">
        <v>83</v>
      </c>
      <c r="B104" s="31" t="s">
        <v>35</v>
      </c>
      <c r="C104" s="5"/>
      <c r="D104" s="27">
        <v>0</v>
      </c>
      <c r="E104" s="8" t="s">
        <v>9</v>
      </c>
      <c r="F104" s="33">
        <v>2268</v>
      </c>
      <c r="G104" s="25">
        <f>PRODUCT(D104:F104)</f>
        <v>0</v>
      </c>
    </row>
    <row r="105" spans="1:7" x14ac:dyDescent="0.25">
      <c r="A105" s="6" t="s">
        <v>83</v>
      </c>
      <c r="B105" s="31" t="s">
        <v>36</v>
      </c>
      <c r="C105" s="5"/>
      <c r="D105" s="27">
        <v>0</v>
      </c>
      <c r="E105" s="8" t="s">
        <v>9</v>
      </c>
      <c r="F105" s="33">
        <v>2520</v>
      </c>
      <c r="G105" s="25">
        <f>PRODUCT(D105:F105)</f>
        <v>0</v>
      </c>
    </row>
    <row r="106" spans="1:7" x14ac:dyDescent="0.25">
      <c r="A106" s="6" t="s">
        <v>84</v>
      </c>
      <c r="B106" s="31" t="s">
        <v>35</v>
      </c>
      <c r="C106" s="5"/>
      <c r="D106" s="27">
        <v>0</v>
      </c>
      <c r="E106" s="8" t="s">
        <v>9</v>
      </c>
      <c r="F106" s="33">
        <v>1285.2</v>
      </c>
      <c r="G106" s="25">
        <f t="shared" si="12"/>
        <v>0</v>
      </c>
    </row>
    <row r="107" spans="1:7" x14ac:dyDescent="0.25">
      <c r="A107" s="6" t="s">
        <v>84</v>
      </c>
      <c r="B107" s="31" t="s">
        <v>36</v>
      </c>
      <c r="C107" s="5"/>
      <c r="D107" s="27">
        <v>0</v>
      </c>
      <c r="E107" s="8" t="s">
        <v>9</v>
      </c>
      <c r="F107" s="33">
        <v>1449</v>
      </c>
      <c r="G107" s="25">
        <f t="shared" si="12"/>
        <v>0</v>
      </c>
    </row>
    <row r="108" spans="1:7" x14ac:dyDescent="0.25">
      <c r="A108" s="19" t="s">
        <v>37</v>
      </c>
      <c r="B108" s="31" t="s">
        <v>36</v>
      </c>
      <c r="C108" s="5"/>
      <c r="D108" s="27">
        <v>0</v>
      </c>
      <c r="E108" s="8" t="s">
        <v>14</v>
      </c>
      <c r="F108" s="33">
        <v>4082.4</v>
      </c>
      <c r="G108" s="25">
        <f t="shared" si="12"/>
        <v>0</v>
      </c>
    </row>
    <row r="109" spans="1:7" x14ac:dyDescent="0.25">
      <c r="A109" s="19" t="s">
        <v>37</v>
      </c>
      <c r="B109" s="31" t="s">
        <v>35</v>
      </c>
      <c r="C109" s="5"/>
      <c r="D109" s="27">
        <v>0</v>
      </c>
      <c r="E109" s="8" t="s">
        <v>14</v>
      </c>
      <c r="F109" s="33">
        <v>3704.4</v>
      </c>
      <c r="G109" s="25">
        <f t="shared" si="12"/>
        <v>0</v>
      </c>
    </row>
    <row r="110" spans="1:7" x14ac:dyDescent="0.25">
      <c r="A110" s="6" t="s">
        <v>38</v>
      </c>
      <c r="B110" s="31" t="s">
        <v>35</v>
      </c>
      <c r="C110" s="5"/>
      <c r="D110" s="27">
        <v>0</v>
      </c>
      <c r="E110" s="8" t="s">
        <v>14</v>
      </c>
      <c r="F110" s="33">
        <v>319.20000000000005</v>
      </c>
      <c r="G110" s="25">
        <f t="shared" si="12"/>
        <v>0</v>
      </c>
    </row>
    <row r="111" spans="1:7" x14ac:dyDescent="0.25">
      <c r="A111" s="6" t="s">
        <v>38</v>
      </c>
      <c r="B111" s="31" t="s">
        <v>36</v>
      </c>
      <c r="C111" s="5"/>
      <c r="D111" s="27">
        <v>0</v>
      </c>
      <c r="E111" s="8" t="s">
        <v>14</v>
      </c>
      <c r="F111" s="33">
        <v>411.6</v>
      </c>
      <c r="G111" s="25">
        <f t="shared" si="12"/>
        <v>0</v>
      </c>
    </row>
    <row r="112" spans="1:7" x14ac:dyDescent="0.25">
      <c r="A112" s="6" t="s">
        <v>39</v>
      </c>
      <c r="B112" s="31" t="s">
        <v>35</v>
      </c>
      <c r="C112" s="5"/>
      <c r="D112" s="27">
        <v>0</v>
      </c>
      <c r="E112" s="8" t="s">
        <v>9</v>
      </c>
      <c r="F112" s="33">
        <v>504</v>
      </c>
      <c r="G112" s="25">
        <f>PRODUCT(D112,F112)</f>
        <v>0</v>
      </c>
    </row>
    <row r="113" spans="1:7" x14ac:dyDescent="0.25">
      <c r="A113" s="6" t="s">
        <v>40</v>
      </c>
      <c r="B113" s="31" t="s">
        <v>36</v>
      </c>
      <c r="C113" s="5"/>
      <c r="D113" s="27">
        <v>0</v>
      </c>
      <c r="E113" s="8" t="s">
        <v>9</v>
      </c>
      <c r="F113" s="33">
        <v>630</v>
      </c>
      <c r="G113" s="25">
        <f>PRODUCT(D113,F113)</f>
        <v>0</v>
      </c>
    </row>
    <row r="114" spans="1:7" x14ac:dyDescent="0.25">
      <c r="A114" s="6" t="s">
        <v>41</v>
      </c>
      <c r="B114" s="31" t="s">
        <v>35</v>
      </c>
      <c r="C114" s="5"/>
      <c r="D114" s="27">
        <v>0</v>
      </c>
      <c r="E114" s="8" t="s">
        <v>14</v>
      </c>
      <c r="F114" s="33">
        <v>630</v>
      </c>
      <c r="G114" s="25">
        <f t="shared" si="12"/>
        <v>0</v>
      </c>
    </row>
    <row r="115" spans="1:7" x14ac:dyDescent="0.25">
      <c r="A115" s="6" t="s">
        <v>42</v>
      </c>
      <c r="B115" s="31" t="s">
        <v>36</v>
      </c>
      <c r="C115" s="5"/>
      <c r="D115" s="27">
        <v>0</v>
      </c>
      <c r="E115" s="8" t="s">
        <v>14</v>
      </c>
      <c r="F115" s="33">
        <v>756</v>
      </c>
      <c r="G115" s="25">
        <f t="shared" si="12"/>
        <v>0</v>
      </c>
    </row>
    <row r="116" spans="1:7" x14ac:dyDescent="0.25">
      <c r="A116" s="19" t="s">
        <v>85</v>
      </c>
      <c r="B116" s="30" t="s">
        <v>36</v>
      </c>
      <c r="C116" s="4"/>
      <c r="D116" s="27">
        <v>0</v>
      </c>
      <c r="E116" s="8" t="s">
        <v>10</v>
      </c>
      <c r="F116" s="33">
        <v>7434</v>
      </c>
      <c r="G116" s="25">
        <f t="shared" ref="G116:G125" si="13">PRODUCT(F116,D116)</f>
        <v>0</v>
      </c>
    </row>
    <row r="117" spans="1:7" x14ac:dyDescent="0.25">
      <c r="A117" s="19" t="s">
        <v>85</v>
      </c>
      <c r="B117" s="30" t="s">
        <v>35</v>
      </c>
      <c r="C117" s="4"/>
      <c r="D117" s="27">
        <v>0</v>
      </c>
      <c r="E117" s="8" t="s">
        <v>10</v>
      </c>
      <c r="F117" s="33">
        <v>6930</v>
      </c>
      <c r="G117" s="25">
        <f t="shared" si="13"/>
        <v>0</v>
      </c>
    </row>
    <row r="118" spans="1:7" x14ac:dyDescent="0.25">
      <c r="A118" s="19" t="s">
        <v>86</v>
      </c>
      <c r="B118" s="30" t="s">
        <v>36</v>
      </c>
      <c r="C118" s="4"/>
      <c r="D118" s="27">
        <v>0</v>
      </c>
      <c r="E118" s="8" t="s">
        <v>10</v>
      </c>
      <c r="F118" s="33">
        <v>9702</v>
      </c>
      <c r="G118" s="25">
        <f t="shared" si="13"/>
        <v>0</v>
      </c>
    </row>
    <row r="119" spans="1:7" x14ac:dyDescent="0.25">
      <c r="A119" s="19" t="s">
        <v>86</v>
      </c>
      <c r="B119" s="30" t="s">
        <v>35</v>
      </c>
      <c r="C119" s="4"/>
      <c r="D119" s="27">
        <v>0</v>
      </c>
      <c r="E119" s="8" t="s">
        <v>10</v>
      </c>
      <c r="F119" s="33">
        <v>9198</v>
      </c>
      <c r="G119" s="25">
        <f t="shared" si="13"/>
        <v>0</v>
      </c>
    </row>
    <row r="120" spans="1:7" x14ac:dyDescent="0.25">
      <c r="A120" s="19" t="s">
        <v>87</v>
      </c>
      <c r="B120" s="30" t="s">
        <v>36</v>
      </c>
      <c r="C120" s="4"/>
      <c r="D120" s="27">
        <v>0</v>
      </c>
      <c r="E120" s="8" t="s">
        <v>10</v>
      </c>
      <c r="F120" s="33">
        <v>9954</v>
      </c>
      <c r="G120" s="25">
        <f t="shared" si="13"/>
        <v>0</v>
      </c>
    </row>
    <row r="121" spans="1:7" x14ac:dyDescent="0.25">
      <c r="A121" s="19" t="s">
        <v>87</v>
      </c>
      <c r="B121" s="30" t="s">
        <v>35</v>
      </c>
      <c r="C121" s="4"/>
      <c r="D121" s="27">
        <v>0</v>
      </c>
      <c r="E121" s="8" t="s">
        <v>10</v>
      </c>
      <c r="F121" s="33">
        <v>9450</v>
      </c>
      <c r="G121" s="25">
        <f t="shared" si="13"/>
        <v>0</v>
      </c>
    </row>
    <row r="122" spans="1:7" x14ac:dyDescent="0.25">
      <c r="A122" s="19" t="s">
        <v>88</v>
      </c>
      <c r="B122" s="30" t="s">
        <v>36</v>
      </c>
      <c r="C122" s="4"/>
      <c r="D122" s="27">
        <v>0</v>
      </c>
      <c r="E122" s="8" t="s">
        <v>10</v>
      </c>
      <c r="F122" s="33">
        <v>10458</v>
      </c>
      <c r="G122" s="25">
        <f t="shared" si="13"/>
        <v>0</v>
      </c>
    </row>
    <row r="123" spans="1:7" x14ac:dyDescent="0.25">
      <c r="A123" s="19" t="s">
        <v>88</v>
      </c>
      <c r="B123" s="30" t="s">
        <v>35</v>
      </c>
      <c r="C123" s="4"/>
      <c r="D123" s="27">
        <v>0</v>
      </c>
      <c r="E123" s="8" t="s">
        <v>10</v>
      </c>
      <c r="F123" s="33">
        <v>9702</v>
      </c>
      <c r="G123" s="25">
        <f t="shared" si="13"/>
        <v>0</v>
      </c>
    </row>
    <row r="124" spans="1:7" x14ac:dyDescent="0.25">
      <c r="A124" s="19" t="s">
        <v>89</v>
      </c>
      <c r="B124" s="30" t="s">
        <v>36</v>
      </c>
      <c r="C124" s="4"/>
      <c r="D124" s="27">
        <v>0</v>
      </c>
      <c r="E124" s="8" t="s">
        <v>10</v>
      </c>
      <c r="F124" s="33">
        <v>5418</v>
      </c>
      <c r="G124" s="25">
        <f t="shared" si="13"/>
        <v>0</v>
      </c>
    </row>
    <row r="125" spans="1:7" x14ac:dyDescent="0.25">
      <c r="A125" s="19" t="s">
        <v>89</v>
      </c>
      <c r="B125" s="30" t="s">
        <v>35</v>
      </c>
      <c r="C125" s="4"/>
      <c r="D125" s="27">
        <v>0</v>
      </c>
      <c r="E125" s="8" t="s">
        <v>10</v>
      </c>
      <c r="F125" s="33">
        <v>5040</v>
      </c>
      <c r="G125" s="25">
        <f t="shared" si="13"/>
        <v>0</v>
      </c>
    </row>
    <row r="126" spans="1:7" x14ac:dyDescent="0.25">
      <c r="A126" s="6" t="s">
        <v>102</v>
      </c>
      <c r="B126" s="31"/>
      <c r="C126" s="15"/>
      <c r="D126" s="28">
        <v>0</v>
      </c>
      <c r="E126" s="46" t="s">
        <v>114</v>
      </c>
      <c r="F126" s="47">
        <v>0.3</v>
      </c>
      <c r="G126" s="25">
        <f>SUM(G116:G125)*1.3*D126</f>
        <v>0</v>
      </c>
    </row>
    <row r="127" spans="1:7" s="9" customFormat="1" x14ac:dyDescent="0.25">
      <c r="A127" s="6" t="s">
        <v>103</v>
      </c>
      <c r="B127" s="31"/>
      <c r="C127" s="15"/>
      <c r="D127" s="28">
        <v>0</v>
      </c>
      <c r="E127" s="46" t="s">
        <v>114</v>
      </c>
      <c r="F127" s="47">
        <v>0.3</v>
      </c>
      <c r="G127" s="25">
        <f>SUM(G116:G125)*1.3*D127</f>
        <v>0</v>
      </c>
    </row>
    <row r="128" spans="1:7" s="9" customFormat="1" ht="15.75" thickBot="1" x14ac:dyDescent="0.3">
      <c r="A128" s="6" t="s">
        <v>104</v>
      </c>
      <c r="B128" s="30"/>
      <c r="C128" s="4"/>
      <c r="D128" s="27">
        <v>0</v>
      </c>
      <c r="E128" s="8" t="s">
        <v>10</v>
      </c>
      <c r="F128" s="33">
        <v>1500</v>
      </c>
      <c r="G128" s="25">
        <f>PRODUCT(F128,D128)</f>
        <v>0</v>
      </c>
    </row>
    <row r="129" spans="1:7" ht="15.75" x14ac:dyDescent="0.25">
      <c r="A129" s="20"/>
      <c r="B129" s="11"/>
      <c r="C129" s="63" t="s">
        <v>12</v>
      </c>
      <c r="D129" s="64"/>
      <c r="E129" s="64"/>
      <c r="F129" s="65"/>
      <c r="G129" s="23">
        <f>SUM(G96:G128)</f>
        <v>0</v>
      </c>
    </row>
    <row r="130" spans="1:7" ht="15.75" x14ac:dyDescent="0.25">
      <c r="A130" s="20"/>
      <c r="B130" s="11"/>
      <c r="C130" s="66" t="s">
        <v>43</v>
      </c>
      <c r="D130" s="67"/>
      <c r="E130" s="67"/>
      <c r="F130" s="68"/>
      <c r="G130" s="17">
        <f>PRODUCT(G129,0.45)</f>
        <v>0</v>
      </c>
    </row>
    <row r="131" spans="1:7" ht="15.75" x14ac:dyDescent="0.25">
      <c r="A131" s="20"/>
      <c r="B131" s="22"/>
      <c r="C131" s="66" t="s">
        <v>98</v>
      </c>
      <c r="D131" s="67"/>
      <c r="E131" s="67"/>
      <c r="F131" s="68"/>
      <c r="G131" s="17">
        <f>PRODUCT(G129,0.05)</f>
        <v>0</v>
      </c>
    </row>
    <row r="132" spans="1:7" ht="16.5" thickBot="1" x14ac:dyDescent="0.3">
      <c r="A132" s="21"/>
      <c r="B132" s="11"/>
      <c r="C132" s="66" t="s">
        <v>47</v>
      </c>
      <c r="D132" s="67"/>
      <c r="E132" s="67"/>
      <c r="F132" s="68"/>
      <c r="G132" s="18">
        <f>SUM(G129:G131)</f>
        <v>0</v>
      </c>
    </row>
    <row r="133" spans="1:7" ht="16.5" thickBot="1" x14ac:dyDescent="0.3">
      <c r="A133" s="21"/>
      <c r="B133" s="11"/>
      <c r="C133" s="69" t="s">
        <v>45</v>
      </c>
      <c r="D133" s="70"/>
      <c r="E133" s="70"/>
      <c r="F133" s="71"/>
      <c r="G133" s="29">
        <f>SUM(G93,G132)</f>
        <v>0</v>
      </c>
    </row>
    <row r="134" spans="1:7" x14ac:dyDescent="0.25">
      <c r="A134" s="39" t="s">
        <v>92</v>
      </c>
    </row>
    <row r="135" spans="1:7" ht="24" thickBot="1" x14ac:dyDescent="0.4">
      <c r="A135" s="40" t="s">
        <v>117</v>
      </c>
      <c r="C135" s="37" t="s">
        <v>96</v>
      </c>
      <c r="D135" s="38">
        <v>42399</v>
      </c>
    </row>
    <row r="136" spans="1:7" x14ac:dyDescent="0.25">
      <c r="A136" s="36" t="s">
        <v>93</v>
      </c>
    </row>
    <row r="137" spans="1:7" x14ac:dyDescent="0.25">
      <c r="A137" s="36" t="s">
        <v>94</v>
      </c>
    </row>
  </sheetData>
  <autoFilter ref="G17:G94"/>
  <mergeCells count="41">
    <mergeCell ref="A16:G16"/>
    <mergeCell ref="A75:G75"/>
    <mergeCell ref="C91:F91"/>
    <mergeCell ref="C92:F92"/>
    <mergeCell ref="C93:F93"/>
    <mergeCell ref="C90:F90"/>
    <mergeCell ref="A80:G80"/>
    <mergeCell ref="C133:F133"/>
    <mergeCell ref="A3:G4"/>
    <mergeCell ref="A53:G53"/>
    <mergeCell ref="A57:G57"/>
    <mergeCell ref="A26:G26"/>
    <mergeCell ref="A19:G19"/>
    <mergeCell ref="A33:G33"/>
    <mergeCell ref="A40:G40"/>
    <mergeCell ref="A17:A18"/>
    <mergeCell ref="B17:B18"/>
    <mergeCell ref="G17:G18"/>
    <mergeCell ref="F17:F18"/>
    <mergeCell ref="C17:C18"/>
    <mergeCell ref="E17:E18"/>
    <mergeCell ref="D17:D18"/>
    <mergeCell ref="A70:G70"/>
    <mergeCell ref="A95:G95"/>
    <mergeCell ref="C129:F129"/>
    <mergeCell ref="C130:F130"/>
    <mergeCell ref="C131:F131"/>
    <mergeCell ref="C132:F132"/>
    <mergeCell ref="A1:G1"/>
    <mergeCell ref="F6:F7"/>
    <mergeCell ref="G6:G7"/>
    <mergeCell ref="A13:G13"/>
    <mergeCell ref="A15:G15"/>
    <mergeCell ref="A14:G14"/>
    <mergeCell ref="A2:G2"/>
    <mergeCell ref="B8:B9"/>
    <mergeCell ref="C8:C9"/>
    <mergeCell ref="A6:A7"/>
    <mergeCell ref="B6:E6"/>
    <mergeCell ref="D7:E7"/>
    <mergeCell ref="D8:E9"/>
  </mergeCells>
  <hyperlinks>
    <hyperlink ref="A136" r:id="rId1"/>
    <hyperlink ref="A137" r:id="rId2"/>
  </hyperlinks>
  <pageMargins left="0.23622047244094491" right="0.23622047244094491" top="0.74803149606299213" bottom="0.74803149606299213" header="0.31496062992125984" footer="0.31496062992125984"/>
  <pageSetup paperSize="9" fitToHeight="10" orientation="landscape" r:id="rId3"/>
  <headerFooter>
    <oddFooter>Страница  &amp;P из &amp;N</oddFooter>
  </headerFooter>
  <rowBreaks count="1" manualBreakCount="1">
    <brk id="15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Валерьевич</dc:creator>
  <cp:lastModifiedBy>Рома</cp:lastModifiedBy>
  <cp:lastPrinted>2016-02-07T15:14:36Z</cp:lastPrinted>
  <dcterms:created xsi:type="dcterms:W3CDTF">2011-12-02T08:17:01Z</dcterms:created>
  <dcterms:modified xsi:type="dcterms:W3CDTF">2018-07-03T07:43:30Z</dcterms:modified>
</cp:coreProperties>
</file>